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收入" sheetId="1" r:id="rId1"/>
    <sheet name="平衡预算新" sheetId="2" r:id="rId2"/>
    <sheet name="缺口" sheetId="3" r:id="rId3"/>
  </sheets>
  <definedNames>
    <definedName name="_xlnm.Print_Titles" localSheetId="1">'平衡预算新'!$1:$4</definedName>
    <definedName name="_xlnm.Print_Titles" localSheetId="2">'缺口'!$1:$3</definedName>
    <definedName name="_xlnm.Print_Titles" localSheetId="0">'收入'!$2:$5</definedName>
  </definedNames>
  <calcPr fullCalcOnLoad="1"/>
</workbook>
</file>

<file path=xl/sharedStrings.xml><?xml version="1.0" encoding="utf-8"?>
<sst xmlns="http://schemas.openxmlformats.org/spreadsheetml/2006/main" count="608" uniqueCount="593">
  <si>
    <t>附表二</t>
  </si>
  <si>
    <t>2019年夏河县财政收入预算表（初稿)</t>
  </si>
  <si>
    <t>2019.3.19</t>
  </si>
  <si>
    <t>项         目</t>
  </si>
  <si>
    <t>2018年预算数</t>
  </si>
  <si>
    <t>2019年预算数</t>
  </si>
  <si>
    <t>上年结余</t>
  </si>
  <si>
    <t>地方一般预算收入(预计数)</t>
  </si>
  <si>
    <t>上级补助收入</t>
  </si>
  <si>
    <t xml:space="preserve">    返还性收入</t>
  </si>
  <si>
    <t xml:space="preserve">         增消两税返还(2012年结算数)</t>
  </si>
  <si>
    <r>
      <t xml:space="preserve">        </t>
    </r>
    <r>
      <rPr>
        <sz val="12"/>
        <rFont val="宋体"/>
        <family val="0"/>
      </rPr>
      <t xml:space="preserve"> 所得税返还（州财预2003年131号）</t>
    </r>
  </si>
  <si>
    <t xml:space="preserve">         成品油价格和税费改革转移支付（州财预2009年84号）</t>
  </si>
  <si>
    <t xml:space="preserve">    一般预算转移支付</t>
  </si>
  <si>
    <t xml:space="preserve">        固定数额补助</t>
  </si>
  <si>
    <t xml:space="preserve">                  调整艰苦边远地区津贴标准新增补助资金（甘财预2016年24号）</t>
  </si>
  <si>
    <t xml:space="preserve">                  艰苦边远地区津贴转移支付（甘财预2012年35号预告数）</t>
  </si>
  <si>
    <t xml:space="preserve">                  艰苦边远地区津贴转移支付（甘财预2013年81号600万元）</t>
  </si>
  <si>
    <t xml:space="preserve">                增资性转移支付补助(1999年)</t>
  </si>
  <si>
    <t xml:space="preserve">                调标增资转移支付补助(2001年1月)</t>
  </si>
  <si>
    <t xml:space="preserve">                调整工资转移支付（15%）</t>
  </si>
  <si>
    <t xml:space="preserve">                年终发放一次性奖金补助</t>
  </si>
  <si>
    <t xml:space="preserve">                调整工资转移支付（2003.7.1）</t>
  </si>
  <si>
    <t xml:space="preserve">                调整工资转移支付（2006.7.1）</t>
  </si>
  <si>
    <t xml:space="preserve">                折算工龄补贴资金</t>
  </si>
  <si>
    <t xml:space="preserve">                人民武装民兵武器库职工补助费</t>
  </si>
  <si>
    <t xml:space="preserve">                农村税费改革转移支付  甘财预2010年73号</t>
  </si>
  <si>
    <t xml:space="preserve">                2009年以前体制调整基数返还（州财预2004年04、05号）</t>
  </si>
  <si>
    <t xml:space="preserve">                定额补助（州财预1998年248号）</t>
  </si>
  <si>
    <t xml:space="preserve">                2009年体制调整基数返还（甘财预2009年79号）</t>
  </si>
  <si>
    <t xml:space="preserve">                低速车辆规费返还（甘财预2012年5号基数）</t>
  </si>
  <si>
    <t xml:space="preserve">                营业税增量返还（甘财预2008年45号基数）</t>
  </si>
  <si>
    <t xml:space="preserve">                57个县四税增量返还（甘财预2008年62号基数）</t>
  </si>
  <si>
    <t xml:space="preserve">                天然林减收补助（甘财预2009年7号）</t>
  </si>
  <si>
    <t xml:space="preserve">                2010年城市社区人员经费（ 甘财预2010年72号）</t>
  </si>
  <si>
    <t xml:space="preserve">                村组干部报酬及办公经费（甘财预2011年111号基数）</t>
  </si>
  <si>
    <t xml:space="preserve">                基层医疗卫生事业单位绩效工资（ 甘财预2010年96号）</t>
  </si>
  <si>
    <t xml:space="preserve">                义务教育学校绩效工资转移支付（ 甘财预2010年74号）</t>
  </si>
  <si>
    <t xml:space="preserve">                原体制补助</t>
  </si>
  <si>
    <t xml:space="preserve">                民族地区有关补助资金</t>
  </si>
  <si>
    <t xml:space="preserve">                2015年资源税体制调整返还基数</t>
  </si>
  <si>
    <t xml:space="preserve">                调整艰苦边远地区津贴标准新增补助资金（甘财预2018年55号）</t>
  </si>
  <si>
    <t xml:space="preserve">                调减各地区2018年固定数额补助资金（甘财预2018年27号）</t>
  </si>
  <si>
    <t xml:space="preserve">        均衡性转移支付 </t>
  </si>
  <si>
    <t xml:space="preserve">        生态转移支付</t>
  </si>
  <si>
    <t xml:space="preserve">        民族地区转移支付</t>
  </si>
  <si>
    <t xml:space="preserve">        县级基本财力保障机制奖补资金</t>
  </si>
  <si>
    <t xml:space="preserve">        结算补助收入               </t>
  </si>
  <si>
    <t xml:space="preserve">           2010年退役运动员基层就业经费（甘财预2010年76号、甘财预2012年86号、甘财预2011年88号、甘财预2012年74号、甘财预2013年96号）</t>
  </si>
  <si>
    <t xml:space="preserve">           高海拔职工取暖费(甘财预2011年63号2011-2015年)</t>
  </si>
  <si>
    <t xml:space="preserve">           高海拨干部职工体检费（甘财预2011年63号2011-2015年）</t>
  </si>
  <si>
    <t xml:space="preserve">           民族州县财力补助</t>
  </si>
  <si>
    <t xml:space="preserve">           市州对直管县的补助（甘财预2007年90号、烟草税收返还33万元）</t>
  </si>
  <si>
    <t xml:space="preserve">           道路运输管理系统下划     </t>
  </si>
  <si>
    <t xml:space="preserve">        企事业单位预算划转</t>
  </si>
  <si>
    <t xml:space="preserve">           工商下划</t>
  </si>
  <si>
    <t xml:space="preserve">           安全上划</t>
  </si>
  <si>
    <t xml:space="preserve">           药监下划（甘财预2009年105号）</t>
  </si>
  <si>
    <t xml:space="preserve">           质检下划</t>
  </si>
  <si>
    <t xml:space="preserve">           工商上划</t>
  </si>
  <si>
    <t xml:space="preserve">           药监上划</t>
  </si>
  <si>
    <t xml:space="preserve">           交警下划</t>
  </si>
  <si>
    <t xml:space="preserve">    上解支出</t>
  </si>
  <si>
    <t xml:space="preserve">           原体制上解</t>
  </si>
  <si>
    <t xml:space="preserve">           法检两院上划</t>
  </si>
  <si>
    <t xml:space="preserve">           直管县收入返还基数上解</t>
  </si>
  <si>
    <t xml:space="preserve">           住房公积金上划</t>
  </si>
  <si>
    <t xml:space="preserve">           新增粮食财力挂账贴息款</t>
  </si>
  <si>
    <t xml:space="preserve">           可再生能源电价附加增值税返还资金扣款</t>
  </si>
  <si>
    <t xml:space="preserve">           税务部门经费技术上划</t>
  </si>
  <si>
    <t>收入总计</t>
  </si>
  <si>
    <t>附表三</t>
  </si>
  <si>
    <t>2019年度县级一般公共预算支出明细表（初稿)</t>
  </si>
  <si>
    <t>人员经费部分经费以1月份统发工资人员为准                                                                           单位：万元</t>
  </si>
  <si>
    <t>单位：万元</t>
  </si>
  <si>
    <t>支  出 项 目</t>
  </si>
  <si>
    <t>2018年预算</t>
  </si>
  <si>
    <t>2018年执行数</t>
  </si>
  <si>
    <t>2019年预算</t>
  </si>
  <si>
    <t>测  算  依  据</t>
  </si>
  <si>
    <t>预备费</t>
  </si>
  <si>
    <t>新预算法73364万元*3%</t>
  </si>
  <si>
    <t>保工资经费</t>
  </si>
  <si>
    <t>在职工资</t>
  </si>
  <si>
    <t>在职人员4521人，月工资2960万元*12个月</t>
  </si>
  <si>
    <t>离休人员工资</t>
  </si>
  <si>
    <t>离退休人员1326人，月工资96万元*12个月（包括退职人员）</t>
  </si>
  <si>
    <t>住房公积金</t>
  </si>
  <si>
    <t xml:space="preserve">执行全额工资的12%  </t>
  </si>
  <si>
    <t>十三月奖金</t>
  </si>
  <si>
    <t>月工资的50％，补发2018年基本工资调资十三个月奖励工资增加147万元</t>
  </si>
  <si>
    <t>工资预留</t>
  </si>
  <si>
    <t>正常晋档4521人*70元*12月，计380万元；职级并行预计80万元；挂职副县长艰苦边远地区津贴预计10万元；卫生援藏专家6人*月均1500元*12月计10.8万元；其他增资无法保障</t>
  </si>
  <si>
    <t>绩效工资</t>
  </si>
  <si>
    <t>教育1300人173万元，卫生548人50万元</t>
  </si>
  <si>
    <t>遗属生活补助</t>
  </si>
  <si>
    <t>253人 11.34万元×12月</t>
  </si>
  <si>
    <t>其他供养</t>
  </si>
  <si>
    <t>12.29万元×12个月（其他供养共241人，其中:政协委员56人计40.46万元、14个乡镇炊事员、司机3000元/月计50.4万元,担保公司人员工资4人*2300元*12月计11万元 藏中炊事员1人×700元/月）</t>
  </si>
  <si>
    <t>科学业绩考核奖励</t>
  </si>
  <si>
    <t>补发2012年及2017年科学业绩考核奖，按照实际拨付数列支</t>
  </si>
  <si>
    <t>职工年休假补贴</t>
  </si>
  <si>
    <t>副地级4人6000元计2.4万元、县级249人3000元计74.7万元，科级1495人1500元计224.25万元，一般干部2773人1000元计277.3万，共计578.65万元</t>
  </si>
  <si>
    <t>职工高寒装备费</t>
  </si>
  <si>
    <r>
      <t>45</t>
    </r>
    <r>
      <rPr>
        <sz val="14"/>
        <rFont val="宋体"/>
        <family val="0"/>
      </rPr>
      <t>21</t>
    </r>
    <r>
      <rPr>
        <sz val="14"/>
        <rFont val="宋体"/>
        <family val="0"/>
      </rPr>
      <t>人*2000元</t>
    </r>
  </si>
  <si>
    <t>退休人员高寒、建房</t>
  </si>
  <si>
    <t>高寒补贴：在甘南工作的工龄×80元＝2800元，建房费2万元，预计140人</t>
  </si>
  <si>
    <t>医疗保险</t>
  </si>
  <si>
    <t>参保人数5847人，财政补贴工资总额的6%，个人缴费2%计2400万元，州政办发（2009）161号，按人社局上报数核定，另加入税务局医疗保险缺口部分49万元</t>
  </si>
  <si>
    <t>公务员医疗保险</t>
  </si>
  <si>
    <r>
      <t>参保人数5</t>
    </r>
    <r>
      <rPr>
        <sz val="14"/>
        <rFont val="宋体"/>
        <family val="0"/>
      </rPr>
      <t>847</t>
    </r>
    <r>
      <rPr>
        <sz val="14"/>
        <rFont val="宋体"/>
        <family val="0"/>
      </rPr>
      <t>人，工资总额3%×12个月（州政办发2009年161号），按人社局上报数核定。</t>
    </r>
  </si>
  <si>
    <t>生育保险</t>
  </si>
  <si>
    <t>参保人数5652人，工资总额的0.5%，按人事局上报数据核定。甘人社通2015年303号</t>
  </si>
  <si>
    <t>大病互助医疗保险</t>
  </si>
  <si>
    <r>
      <t>预计58</t>
    </r>
    <r>
      <rPr>
        <sz val="14"/>
        <rFont val="宋体"/>
        <family val="0"/>
      </rPr>
      <t>47</t>
    </r>
    <r>
      <rPr>
        <sz val="14"/>
        <rFont val="宋体"/>
        <family val="0"/>
      </rPr>
      <t>×年72元，每人年均交纳120元，财政补贴72元,个人交纳48元（州人社字2015年344号）</t>
    </r>
  </si>
  <si>
    <t>工伤保险</t>
  </si>
  <si>
    <t>事业单位参保人员1866人*工资总额*0.2-1.9%%*12月计90万元；按人社局上报数核定</t>
  </si>
  <si>
    <t>失业保险</t>
  </si>
  <si>
    <t>州政发（2003）136号参保人数2474人，事业单位职工工资总额0.7%；按人社局上报数核定</t>
  </si>
  <si>
    <t>车改补助</t>
  </si>
  <si>
    <t>按从4月份执行计算，地厅级1人1950元，计1.755万元，县处级29人人均1250元，计32.625万元，乡科级571人人均750元，计385.425万元，一般干部869人人均500元，计391.05万元，总计810.855万元。</t>
  </si>
  <si>
    <t>抚恤丧葬费</t>
  </si>
  <si>
    <t>按人口的自然死亡率6‰计算，预计40人（抚恤为上一年度全国城镇居民人均可支配收入25974元的2倍，需5.19万元，40个月基本工资需8.4万元，丧葬费为1200元）</t>
  </si>
  <si>
    <t>大学生村官安置费</t>
  </si>
  <si>
    <t>根据州财行（2015）44号文件县委县政府批示，7人*3000元</t>
  </si>
  <si>
    <t>人武部民兵武器库职工补助费</t>
  </si>
  <si>
    <t>2019年8.64万元</t>
  </si>
  <si>
    <t>看守所人犯给养费</t>
  </si>
  <si>
    <t>每人每月410元，看守所、拘留所预计每月40人。410元*40人*12月计19.68万元，甘财行（2016）139号</t>
  </si>
  <si>
    <t>消防大队“两贴一补”补贴</t>
  </si>
  <si>
    <t>高危职业津贴、执勤补助、加班补贴。甘财预（2017年）80号，《甘肃省地方消防经费管理办法》</t>
  </si>
  <si>
    <t>自主择业军转干取暖费</t>
  </si>
  <si>
    <t>州人字（2011）63号，15人×600元×7.5个月计6.75万元</t>
  </si>
  <si>
    <t>行政事业单位合同工养老金财政补助</t>
  </si>
  <si>
    <t>属遗留问题，建议逐年消化</t>
  </si>
  <si>
    <t>高校毕业生基层就业资金</t>
  </si>
  <si>
    <t>按人社局上报数核定，一般转移支付（甘财预2010年76号、87号、110号）</t>
  </si>
  <si>
    <t>水务局河道看护人员补助(电影公司人员安置)</t>
  </si>
  <si>
    <t>包括河道环境卫生整治费5万元</t>
  </si>
  <si>
    <t>财政补贴各类公益性岗位人员工资</t>
  </si>
  <si>
    <t xml:space="preserve">    阿木去乎公益性岗位人员工资</t>
  </si>
  <si>
    <t>10人*1000元*12个月（夏政办发2013年21号）</t>
  </si>
  <si>
    <t xml:space="preserve">    桑科乡公益性岗位人员工资</t>
  </si>
  <si>
    <t xml:space="preserve">    寺庙办公益性岗位人员工资</t>
  </si>
  <si>
    <t>35人*1500元*12个月（夏政办发2013年21号）</t>
  </si>
  <si>
    <t xml:space="preserve">    艺术团招聘人员工资及保险 </t>
  </si>
  <si>
    <t>32人*3500元*12月计134.4万元，上年发7个月工资</t>
  </si>
  <si>
    <t xml:space="preserve">    交通协管员经费</t>
  </si>
  <si>
    <t>人身意外伤害及住院医疗保险每人每年700元,年4.9万元。签3年合同，州政发（2008）82号.州公(交管)发(2011)18号；人均工资3000元（18年政府第18次常务会议提标），其中：人社局1520元，财政补差1480元*70人*12月，需124.32万元，共计129.22万元</t>
  </si>
  <si>
    <t xml:space="preserve">    寄宿制学校炊事员工资</t>
  </si>
  <si>
    <t>18所寄宿制学校3000元/月,年需64.8万元;</t>
  </si>
  <si>
    <t xml:space="preserve">    藏中宿管员工资</t>
  </si>
  <si>
    <t>15人*2000元*12个月计36万元， 人社发1520元*9人计16.41万元，财政负担19.58万元。</t>
  </si>
  <si>
    <t xml:space="preserve">    代课教师工资</t>
  </si>
  <si>
    <t>代课教师18人工资年需98.71万元，夏人社字（2017）263号</t>
  </si>
  <si>
    <t xml:space="preserve">    乡镇村级卫生员工资</t>
  </si>
  <si>
    <t>65个村卫生室，4个社区，工资69人*1000元*12月计82.8万元，省级补助月400元，基本公共卫生补助人均5元，考虑医疗收入等因素，县级按人均400元即33.12万元给予补助甘卫发（2015）313、甘卫基层发（2018）390号</t>
  </si>
  <si>
    <t xml:space="preserve">    卫生院救护车司机</t>
  </si>
  <si>
    <t>14人*1500元*12月</t>
  </si>
  <si>
    <t xml:space="preserve">    敬老院工作人员补助</t>
  </si>
  <si>
    <t>包括县城2个共10个敬老院，工作人员月均3000元*12月计36万元</t>
  </si>
  <si>
    <t xml:space="preserve">    环保队零就业环卫工人及司机财政补贴</t>
  </si>
  <si>
    <t>50个清洁工,司机4个,平均3.3万每月。</t>
  </si>
  <si>
    <t xml:space="preserve">    环保队环卫工人、司机工资及保险</t>
  </si>
  <si>
    <t>环卫工人、司机6人*3000*12个月计21.6万元、34人*2000*12个月计81.6万元，保险6.72万元，人社发1520*10人*12月计18.24，财政负担91.68万元；另外夏政办发2013年21号文件环保队20人，每月2000元，计48万元，预计新增25人，月工资2000元，财政负担20人*480元*12月计11.52万元，人身意外伤害及住院医疗保险每人每年700元,年1.4万，计12.92万元</t>
  </si>
  <si>
    <t xml:space="preserve">    执法局协管员工资</t>
  </si>
  <si>
    <t>30人*3000元*12个月计108万元，协管员人身意外伤害及住院医疗保险每人每年700元,年2.1万元，正式职工25人人身意外伤害险每人每年560元，年1.4万元，人社发14人*1520元*12月计25.54万元，财政负担82.46万元，共计85.96万元</t>
  </si>
  <si>
    <t xml:space="preserve">    兽防站村级防疫员工资</t>
  </si>
  <si>
    <t>夏政办（2010）12号196人*4000元/年计78.4万元</t>
  </si>
  <si>
    <t xml:space="preserve">    非贫困村扶贫帮扶工作队员生活补助</t>
  </si>
  <si>
    <t>225名帮扶队员每人每月400元，共计16个月，2018年6-9月未考核未拨，2019年预算1-9月。夏帮领办发（2018）2号，扶贫专项资金县级配套</t>
  </si>
  <si>
    <t xml:space="preserve">    贫困村扶贫帮扶工作队员生活补助</t>
  </si>
  <si>
    <t>35名帮扶队员生活补助，共12个月。夏帮领办发（2018）2号，扶贫专项资金县级配套</t>
  </si>
  <si>
    <r>
      <t xml:space="preserve">    </t>
    </r>
    <r>
      <rPr>
        <sz val="12"/>
        <rFont val="宋体"/>
        <family val="0"/>
      </rPr>
      <t>殡仪馆火化工工资</t>
    </r>
  </si>
  <si>
    <t>2人*4000元*12月计9.6万元，财政负担五险一金计3.72万元，2018年14次会议纪要</t>
  </si>
  <si>
    <t xml:space="preserve">    乡村公益性岗位人员工资及保险</t>
  </si>
  <si>
    <t>共390人，76人工资由爱卫办发放至5月份，省上170人已拨付102万元，县财政负担144人*500元*12月计86.4万元，76人*500元*7月计26.6万元，预计新增省上负担65人，县级负担65人*500元*7月计22.75万元，意外伤害险共计520人*248元计12.90万元，共计148.65万元</t>
  </si>
  <si>
    <t xml:space="preserve">    公安辅警工资</t>
  </si>
  <si>
    <t>20人*1480元*12月计36万元，预计新增80人，月工资4010元，保险990.2元，8个月（5-12）计320万元，共计356万元</t>
  </si>
  <si>
    <t>各部门法定津贴补贴</t>
  </si>
  <si>
    <t xml:space="preserve">    乡镇纪检监察干部办案人员补贴</t>
  </si>
  <si>
    <t>乡镇纪检干部35人*220元/月*12个月共计9.24万元。会议纪要（2014）18号，上年37人</t>
  </si>
  <si>
    <t xml:space="preserve">    公安系统值勤人员岗位津贴</t>
  </si>
  <si>
    <t>公安216人*1100元*12月计285.12万元、交警21人*1100元*12月计27.72万元，森林公安局16人*880元*12月计16.90万元，年需329.74万元，补发2018年差额140人*220元*12月计36.96万元，共计366.7万元</t>
  </si>
  <si>
    <t xml:space="preserve">    班主任津贴</t>
  </si>
  <si>
    <t>450班×平均267元×10月。30人以上班，月补助300元；30人以下200元（包括高中、中学、小学、幼儿园）州政办发（2015）65号</t>
  </si>
  <si>
    <t xml:space="preserve">    乡村教师生活补助</t>
  </si>
  <si>
    <t>享受人数833人，每人每月补助200元（包括乡镇村校、村幼儿园）计199.92万元。会议纪要（2014）18号</t>
  </si>
  <si>
    <t xml:space="preserve">    法检两院藏区津贴、取暖费、休假补贴</t>
  </si>
  <si>
    <t>检察院藏区津贴32.95万元，休假补贴及冬装费11.3万元，取暖费差额7.04万元；法院藏区津贴34.46万元，休假补贴及冬装费15.2万元，取暖费差额9.89万元。</t>
  </si>
  <si>
    <t>保运转经费</t>
  </si>
  <si>
    <t>会议费(预计数)</t>
  </si>
  <si>
    <t>按实际支出数核拨（政协会议15万元、人大会议30万元、经济会议及其他二三类会议经费55万元）</t>
  </si>
  <si>
    <t>全县公务用车运行费用</t>
  </si>
  <si>
    <t>建议机关事务局留用80辆，每辆车按年均7万元计算</t>
  </si>
  <si>
    <t>四大班子车辆保险费</t>
  </si>
  <si>
    <t>7辆×10000元</t>
  </si>
  <si>
    <t>县委系统公务费保障</t>
  </si>
  <si>
    <t>保障经费100万元（包括取暖费）</t>
  </si>
  <si>
    <t>人大保障经费</t>
  </si>
  <si>
    <t>公务保障经费100万元，县委发（2016）119号。代表活动费48.55万元(州级代表30人×2000元,县代表人141×1000元，乡代表569×500元)、代表补助160.2万元（县级代表72人*500元*12月计43.2万元、乡镇代表325人*300元*12月计117万元）</t>
  </si>
  <si>
    <t>政协保障经费</t>
  </si>
  <si>
    <t>委员视察20万元、公务保障经费70万元，政协委员经费列入其他供养人员经费</t>
  </si>
  <si>
    <t>政府系统公务费保障</t>
  </si>
  <si>
    <t>包括外事工作经费5万元,四大班子伙食补助50万元、网络费20万元，教育督导经费10万元，信息网络及软件购置更新43万元、政务中心业务经费10万元、生态文明小康村办公经费10万元等。</t>
  </si>
  <si>
    <t>部门定额公用经费</t>
  </si>
  <si>
    <t>一类5000元，88人；二类3000元,864人；三类2000元,646人（包括橡胶坝17人）；四类600元，1504人,另加入土门关防疫站动物防疫经费5万元，土门关木材检查站工作经费5万元</t>
  </si>
  <si>
    <t>乡镇公务经费</t>
  </si>
  <si>
    <t>阿木去乎、博拉、拉镇为一类乡镇90万元，甘加、王格尔塘、吉仓、扎油、牙利吉、科才、桑科为二类乡镇85万元，麻当、达麦、曲奥、唐尕昂为三类乡镇80万元(包括环境卫生整治经费10万元，取暖补助20万元，大灶补助5万元、乡镇纪检经费3万、乡镇群团、工会工作经费3万、人大业务经费5万、安监经费2万、乡镇交通安全管理站经费2万、水管站工作经费1万元，妇联工作经费2万元、寺庙办工作经费1万元，药检所工作经费3万元)（鉴于各乡镇取暖费欠账较大问题，建议每个乡镇增加10万元取暖费）</t>
  </si>
  <si>
    <t>审计局经费保障</t>
  </si>
  <si>
    <t>州审发（2004）49号，18人×2万元/年</t>
  </si>
  <si>
    <t>纪律检查委员会</t>
  </si>
  <si>
    <t>45人,年人均2.8万元，根据甘南发（2015）22号文件县委批示</t>
  </si>
  <si>
    <t>公安局保障经费及扫黑除恶专项斗争经费</t>
  </si>
  <si>
    <t>285人,年人均达到2.8万元，共计798万元，包括民警加班工资216人*710元*12个月184.03万元，禁毒经费10万元，警犬经费10.8万元，网络信息维护50万元。另外加入扫黑除恶专项斗争经费30万元</t>
  </si>
  <si>
    <t>森林公安保障经费</t>
  </si>
  <si>
    <t>25人，年人均1.4万元包括加班费 16人×710元×12月计13.63万元</t>
  </si>
  <si>
    <t>司法局保障经费</t>
  </si>
  <si>
    <t>18人,年人均1.1万元;包括调解经费、法律援助、社会矫正经费、安置帮教经费、普法经费,法制办工作经费2万元</t>
  </si>
  <si>
    <t>交警大队保障经费</t>
  </si>
  <si>
    <t>37人,年人均2.8万元，包括民警加班工资21*710元*12月计17.89万元，宣传教育经费，交通事故尸检、酒检、车检鉴定费、拖车费，严重道路交通违法行为有奖举报经费。</t>
  </si>
  <si>
    <t>组织部保障经费、培训费及非公和社会组织党工委党建工作经费</t>
  </si>
  <si>
    <t>甘南发（2014）22号，省级补助40万元，县级补助17万元及非公组织党工委党建工作经费  甘南办发（2013）52号</t>
  </si>
  <si>
    <t>宣传部保障费及扫黑除恶专项斗争经费</t>
  </si>
  <si>
    <t>包括精神文明建设经费、国际教育经费、未成年人思想道德经费、宣传经费、宣传工作经费及扫黑除恶专项斗争经费夏政简（2019）02号</t>
  </si>
  <si>
    <t>统战部保障经费</t>
  </si>
  <si>
    <t>统战特需费10万元，保障经费5万元，工商联联谊会经费3万元（县委发2016年165号），三支队伍规划费、党政领导干部、宗教界人士、统战宗教人员培训费2万元，藏传佛教教职人员教育培训费5万元（县委发2017年78号）。</t>
  </si>
  <si>
    <t>政法委保障经费及扫黑除恶专项斗争经费</t>
  </si>
  <si>
    <t>人防经费4万元,、保障经费5万元、综治经费按全县人口1元计算8万元；扫黑除恶专项斗争经费10万元夏政简（2019）02号</t>
  </si>
  <si>
    <t>黄正清纪念馆工作经费</t>
  </si>
  <si>
    <t>资料收集、实物征集、布展和免费开放</t>
  </si>
  <si>
    <t>拉卜楞寺藏传佛教寺庙工作办公室工作经费</t>
  </si>
  <si>
    <t>工作经费，信息费，法制宣传学习经费，法会活动经费等</t>
  </si>
  <si>
    <t>人武部保障经费</t>
  </si>
  <si>
    <t>目标责任书,征兵经费、民兵训练费、全面化建设经费</t>
  </si>
  <si>
    <t>消防大队业务经费</t>
  </si>
  <si>
    <t>甘财预（2017年）80号，45人*40000元计180万元，包括车辆运行维护费、取暖费</t>
  </si>
  <si>
    <t>统计局统计资料印制费及培训费</t>
  </si>
  <si>
    <t>目标责任书</t>
  </si>
  <si>
    <t>编办政务和公益机构域名注册续费经费及机构改革工作经费</t>
  </si>
  <si>
    <t>州机编办字（2011）51号；机构改革工作经费5万元夏机编办字（2018）20号县政府批示</t>
  </si>
  <si>
    <t>机要局密码通信网络费</t>
  </si>
  <si>
    <t>财政局国库信息化经费及培训费、农业项目库建设前期费等、公车改革车辆拍卖及工作经费</t>
  </si>
  <si>
    <t>国库信息化经费及培训费50元，主要用于电信集中支付网络租用费6万,网络维护费2万，财政应用支撑平台维护费7.8万元，惠农系统维护费3.92万，机房维护维修及改造资金20万，财政干部培训计划10万；农业项目库建设前期费等22万，主要用于农业发展项目、村集体经济、一事一议项目前期费，农业产业化规划经费；公车改革车辆拍卖及工作经费，主要用于处理挂私人名下车辆26辆，车改需拍卖车辆76辆，私人名下未处理车辆约25辆，共计127辆，按每车2000元计算，共需评估费用25.4万元</t>
  </si>
  <si>
    <t>金融办工作经费</t>
  </si>
  <si>
    <t>担保公司工作经费</t>
  </si>
  <si>
    <t>担保公司双联贷款催收经费</t>
  </si>
  <si>
    <t>人社局新农保工作经费、人事金桥工程建设及年报、建档工作经费；招录工作经费</t>
  </si>
  <si>
    <t>新农保工作经费10万元；人事金桥工程建设及年报、建档工作经费10万元；招录工作经费；招录工作经费10万，主要用于2017年事业单位招考，基层编外人员招考，“三支一扶”人员招考，引导高校生到企业服务招考，公益性岗位招考，其他临时性招考</t>
  </si>
  <si>
    <t>民政局城、乡低保、五保户工作经费及边界勘界</t>
  </si>
  <si>
    <t>低保、五保25425人*10元，甘政办（2014）72号，边界勘界经费10万元</t>
  </si>
  <si>
    <t>医疗保障局医疗保险及劳务输出等工作经费</t>
  </si>
  <si>
    <t>新农合合并，参保人数为全县城乡居民</t>
  </si>
  <si>
    <t>市场监督管理局食品药品监督管理局专项业务费</t>
  </si>
  <si>
    <t>食品药品安全监管协管员薪酬及工作经费、检测中心办公费、食品药品安全监管协管员薪酬及工作经费、食品抽样及检验监测经费、购买试剂经费、农产品质量安全监测工作经费、食品安全风险监测经费、药品抽样检验检测经费和药品不良反应监测经费，“四品一械”电子监管平台运行经费5万，食品药品安全监管信息专网运行经费5万</t>
  </si>
  <si>
    <t>教育和科学技术局教研经费、教师年度培训经费、中、小、会考经费及特设岗位教师招聘工作经费</t>
  </si>
  <si>
    <t>教研经费5万元，各类考试经费43万元。甘财教（2015）117号，州教知字（2015）94号，目标责任考核；特设岗位教师招聘工作经费3万元</t>
  </si>
  <si>
    <t>科协科普大篷车运行经费</t>
  </si>
  <si>
    <t>甘科协发（2016）153号</t>
  </si>
  <si>
    <t>文化广电和旅游局广电网络公司信息共享承载传输经费及电影公司集资户拆迁工作经费</t>
  </si>
  <si>
    <t>文电网络信息共享承载传输经费20万元，甘文厅联发（2008）3号；电影公司集资户拆迁工作经费10万元，夏政简（2019）05号</t>
  </si>
  <si>
    <t>团委工作经费</t>
  </si>
  <si>
    <t>总工会经费</t>
  </si>
  <si>
    <t>上解州级行政事业单位工会经费27.6万元，工会工作经费5万元夏工发（2018）122号</t>
  </si>
  <si>
    <t>妇联工作经费</t>
  </si>
  <si>
    <t>工作经费5万元，州委发(2010)3号妇儿工委工作经费按人均1元列入预算。“三八”妇女节活动经费5万元，县政府批示</t>
  </si>
  <si>
    <t>执法局数字化城管指挥中心运转经费</t>
  </si>
  <si>
    <t>农业农村局“大棚房”拆除工作经费</t>
  </si>
  <si>
    <t>曲奥17万元、王格尔塘3万元、扎油7万元、达麦8万元、博拉5万元，夏政简（2019）05号</t>
  </si>
  <si>
    <t>农机局农机补助工作经费</t>
  </si>
  <si>
    <t>州财农（2007）13号</t>
  </si>
  <si>
    <t>水务局水质检测中心运行费及抗旱防汛经费、山洪灾害防治县级管理经费</t>
  </si>
  <si>
    <t>夏政发（2013）20号</t>
  </si>
  <si>
    <t>自然资源局不动产工作经费及基准地价调查经费</t>
  </si>
  <si>
    <t>不动产工作经费10万元，主要用于不动产事务中心正常开展工作，各银行及税务、城建9条专网费用4.5万元；基准地价调查经费16万元，州国土资耕发（2017）348号，甘国土资利发（2017）29号</t>
  </si>
  <si>
    <t>工业信息化和商务局煤炭市场建设及盐业监管工作经费及商务综合执法大队工作经费</t>
  </si>
  <si>
    <t>煤炭市场建设及盐业监管工作经费10万元，州经信（2017）226号、盐业监管体制改革实施方案；商务综合执法大队工作经费10万元，甘商务秩序发（2013）553号</t>
  </si>
  <si>
    <t>党校培训费</t>
  </si>
  <si>
    <t>根据甘南发（2017）4号</t>
  </si>
  <si>
    <t>文旅交建工作经费</t>
  </si>
  <si>
    <t>上年预算执行中追加10万元工作经费，本年列入预算</t>
  </si>
  <si>
    <t>投资与合作交流局洽谈会及招商引资工作经费</t>
  </si>
  <si>
    <t>目标责任书、甘南发（2012）32号</t>
  </si>
  <si>
    <t>气象局工作经费</t>
  </si>
  <si>
    <t>税务增长超收分成</t>
  </si>
  <si>
    <t>高速公路代征手续费等（包括由县级财政负担的各项地方津贴）</t>
  </si>
  <si>
    <t>保民生经费</t>
  </si>
  <si>
    <t>组织部</t>
  </si>
  <si>
    <t xml:space="preserve">    县级退休干部活动经费</t>
  </si>
  <si>
    <t>离休9人*1000元计0.9万元，退休84人*500元计4.2万元，甘南老干发（2017）30号、甘老字（2017）55号（提标）</t>
  </si>
  <si>
    <t xml:space="preserve">    县级离、退休特需费</t>
  </si>
  <si>
    <t>93人年人均300元，州人社字（61）号</t>
  </si>
  <si>
    <t xml:space="preserve">    离休干部医疗费</t>
  </si>
  <si>
    <t>门诊8人*3000元=2.4万元，住院费预计40万元</t>
  </si>
  <si>
    <t xml:space="preserve">    离休干部特需费等</t>
  </si>
  <si>
    <t>8人*1000=0.8万元</t>
  </si>
  <si>
    <t xml:space="preserve">    离休干部健康奖励</t>
  </si>
  <si>
    <t>8人*10000元</t>
  </si>
  <si>
    <t xml:space="preserve">    离任村干部生活补助(惠农专户)</t>
  </si>
  <si>
    <t>5-9年月人均80元69人计66240元，10-19年月人均100元69人计82800元，20-29年月人均120元40人计57600元,30-39年月160元17人计32640元,40年以上的月人均200元3人计7200元，村“两委”副职月人均60元56人计40320元，省级表彰2人每年增加100元，共计28.7万元，离任村干部共计254人。甘南发（2014）22号</t>
  </si>
  <si>
    <t xml:space="preserve">    60岁党员生活补助</t>
  </si>
  <si>
    <t>403人×600元/年（县级财政拨付60%），县委2010年3号</t>
  </si>
  <si>
    <t xml:space="preserve">    村“两委”体检费</t>
  </si>
  <si>
    <t>195人×150元/年，县委2010年3号</t>
  </si>
  <si>
    <t xml:space="preserve">    农牧村级干部报酬等</t>
  </si>
  <si>
    <t>65个行政村书记、村委会主任133*24000，计319.2万元；村“两委”副职75*21000，计157.5万元；村务监督委员会主任69人*4500元，计31.05万元，自然村村长442*7200元，计318.24万元；副村长217*5200元，计112.84万元。办公经费：65行政村*41000元（含村务监督委员会工作经费1500元），计266.5万元；442个自然村*1500元，计66.3万元。共计1271.63万元，州组通字（2017）128号，妇联基层组织工作报酬，69名*300元*12月计24.84万元，《县委关于加强基层妇联组织经费保障和阵地建设的通知》</t>
  </si>
  <si>
    <t>宣传部</t>
  </si>
  <si>
    <t xml:space="preserve">    党报党刊征订费</t>
  </si>
  <si>
    <t xml:space="preserve">    农牧村报刊费</t>
  </si>
  <si>
    <t>统战部</t>
  </si>
  <si>
    <t xml:space="preserve">    宗教教职人员生活补助费</t>
  </si>
  <si>
    <t>3200人×150元×12个月，共需576万元。上年3330人</t>
  </si>
  <si>
    <t xml:space="preserve">    宗教界代表人士待遇补助</t>
  </si>
  <si>
    <t>县级宗教界代表人士疗养补助10000元/年，交通补助3000元/年，管家12000元/年，侍从9600元/年， 司机9600元/年，共计44200，甘南办发（2015）22号</t>
  </si>
  <si>
    <t xml:space="preserve">    宗教局寺管会经费</t>
  </si>
  <si>
    <t>办公经费：拉寺年3万元,其他35座佛教寺、清真寺、道观、尼姑寺等年0.4—1.1万元不等,计22.3万元；生活补助：26个佛教寺主任年人均1.1万元，10个清真寺、道观、尼姑寺主任年人均0.7万元，计35.6万元,37个佛教寺、尼姑寺副主任年人均0.4万元,9个清真寺、道观副主任年人均0.28万元，计17.32万元；67个佛教寺、尼姑寺成员年人均0.28万元，9个清真寺、道观成员年人均0.18万元，计20.38万元。共计95.6万元</t>
  </si>
  <si>
    <t>政法委</t>
  </si>
  <si>
    <t xml:space="preserve">    综治e通经费</t>
  </si>
  <si>
    <t xml:space="preserve">    十户联防联户长报酬</t>
  </si>
  <si>
    <t>联户长1662人每月补助100元，1662人*100元*12月</t>
  </si>
  <si>
    <t xml:space="preserve">    精神病障碍患者以奖代补经费、监护人责任险</t>
  </si>
  <si>
    <t>按实际核拨</t>
  </si>
  <si>
    <t>统计局</t>
  </si>
  <si>
    <t xml:space="preserve">     贫困监测经费</t>
  </si>
  <si>
    <t xml:space="preserve">     城镇住户调查经费</t>
  </si>
  <si>
    <t>人社局</t>
  </si>
  <si>
    <t xml:space="preserve">    城乡居民养老保险</t>
  </si>
  <si>
    <t>1、待遇享受：老龄（60岁以上及80至89岁老人）11000*10元*12月人计132万元，高龄补贴1900人*25元*12月计57万元，共计189万元；2、政府代缴：精准扶贫户12000人*100元计120万元，计生两户2600人*30元计7.8万元，五保户60人*200元计1.2万元，低保一、二类3400人*100元计34万元，残疾人一、二类500人*200元计10万元，残疾三、四类900人*100计9万元，共计182万元。3、正常缴费县级配套40000人*30元计120万元。总计491万元，按人事局上报数据核定，其中166.04万元从扶贫专项资金县级配套中支</t>
  </si>
  <si>
    <t xml:space="preserve">    关、停企业退休职工医疗保险、企业职工养老保险县级配套</t>
  </si>
  <si>
    <t>在职1020人、退休684人，按养老金领取额的6%为补助标准，计200万元。（州政办2009年77号、州人社字2012年225号）。企业职工养老保险县级配套135万元，夏人社发（2017）384号</t>
  </si>
  <si>
    <t>民政局</t>
  </si>
  <si>
    <t xml:space="preserve">    农牧村五保户供养补助</t>
  </si>
  <si>
    <t>甘政发（2014）72号，按人均年600元列支五保供养金，297人*600元/年=17.82万元，按民政局上报人数核定</t>
  </si>
  <si>
    <t xml:space="preserve">    临时救助金（原社会救济）</t>
  </si>
  <si>
    <t>甘政发（2014）72号，按总人数人均3元列支，计27万元</t>
  </si>
  <si>
    <t xml:space="preserve">    75-94岁贫困老人生活补助及老年人工作经费</t>
  </si>
  <si>
    <t>甘政发（2014）72号，75-79岁1636人*300元=49.08万元，80-89岁1547人×200元=30.94万元，90-94岁137人*800元=10.96万元，95-99岁10人*1000元=1万元老龄工作经费3万元，共计94.98万元，其中24.79万元从扶贫专项资金县级配套中支</t>
  </si>
  <si>
    <t xml:space="preserve">    特困、重度残疾人生活补贴 </t>
  </si>
  <si>
    <t>困难残疾人468人每月每人补助30元计16.85万元，重度残疾人351人每人每月补助20元计8.42万元，共计819人，25.27万元。甘政发（2016）13号</t>
  </si>
  <si>
    <t xml:space="preserve">    60岁以上老年人意外伤害保险费</t>
  </si>
  <si>
    <t>保费30元每人每年，政府承担20元每人每年，州政府核定夏河县承担23.7万元 州政办发（2018)18号</t>
  </si>
  <si>
    <t xml:space="preserve">    孤儿补助</t>
  </si>
  <si>
    <t>州政府为民办实事</t>
  </si>
  <si>
    <t>退役军人事务局</t>
  </si>
  <si>
    <t xml:space="preserve">    拥军优属</t>
  </si>
  <si>
    <t>州政府为民办实事提高优抚对象生活补助金11万元</t>
  </si>
  <si>
    <t xml:space="preserve">    购置光荣牌经费</t>
  </si>
  <si>
    <t>州民电（2018）140号</t>
  </si>
  <si>
    <t xml:space="preserve">    义务兵优待金</t>
  </si>
  <si>
    <t>当年农村义务兵补助</t>
  </si>
  <si>
    <t>残联</t>
  </si>
  <si>
    <t xml:space="preserve">    残疾人自主创业扶持资金、扶贫经费</t>
  </si>
  <si>
    <t>残疾人扶贫经费5万元，残疾人自主创业15户×14000元/年计21万元  州政府民生实事</t>
  </si>
  <si>
    <t xml:space="preserve">    残疾人培训费</t>
  </si>
  <si>
    <t xml:space="preserve">    残疾人证核查经费</t>
  </si>
  <si>
    <t xml:space="preserve">    残疾人专职委员误工补贴   </t>
  </si>
  <si>
    <t>83人*2400元/年（标准由1200提高至2400元）   甘残联发（2012）140号，目标责任考核  “一折通”发放</t>
  </si>
  <si>
    <t xml:space="preserve">    贫困残疾学生就学资助金</t>
  </si>
  <si>
    <t xml:space="preserve">130人×800元/年  </t>
  </si>
  <si>
    <t xml:space="preserve">    残疾人康复</t>
  </si>
  <si>
    <t>目标责任考核 残疾人康复经费10万元，残疾人辅助用品用具15万元，残疾人精准康复经费3万元</t>
  </si>
  <si>
    <t xml:space="preserve">    社区残疾人助理员及司机工资</t>
  </si>
  <si>
    <t>5人×500元/月×12月</t>
  </si>
  <si>
    <t xml:space="preserve">    残疾人水电暖补贴</t>
  </si>
  <si>
    <t>残疾人水电暖补贴一、二级城镇154人*420元计6.47万元，农村771人*210元计16.19万元，三、四级城镇278人*140元计3.89万元，农村1498人*70元计10.49万元，共计37.04万元。 州政办发（2016）45号</t>
  </si>
  <si>
    <t>卫生健康局</t>
  </si>
  <si>
    <t xml:space="preserve">    农牧村健康扶贫事业费县级配套</t>
  </si>
  <si>
    <t>88900人*30元，包括健康扶贫事业费228万元，村专干及自管小组报酬39万元、免费孕前检查、农牧民健康干预、生殖健康检查、药品零差率、食品安全工作经费、合作医疗机构工作经费、卫生监督执法经费、卫生监督员及乡镇卫生监督协管员标志服、村医养老保险、农牧村公共卫生专项、计划生育优惠政策县级配套、从业人员预防性健康体检费、疾控中心国家免疫规划工作经费、计划生育技术减免费、基本公共卫生经费、疫苗流通帮预防接种管理工作经费 夏卫发（2017）425号 州政办发（2018）18号，其中130万元从扶贫专项资金县级配套中支</t>
  </si>
  <si>
    <t xml:space="preserve">    副县级以上干部体检费</t>
  </si>
  <si>
    <t>体检费年人均1000元，上年500标准，249人</t>
  </si>
  <si>
    <t xml:space="preserve">    红十字会</t>
  </si>
  <si>
    <t>救灾、救助储备金3万元</t>
  </si>
  <si>
    <t>医疗保障局</t>
  </si>
  <si>
    <t xml:space="preserve">    城乡居民、低保人员医疗保险</t>
  </si>
  <si>
    <t>缴费670元,其中,中央配套人均324元,省级116元,县级配套10元,个人220元。80000人*10元。</t>
  </si>
  <si>
    <t xml:space="preserve">    医疗救助金（原大病互助）</t>
  </si>
  <si>
    <t>县级按所辖人口年均3元的标准列支   州政办发（2015）65号</t>
  </si>
  <si>
    <t>教育和科学技术局</t>
  </si>
  <si>
    <t xml:space="preserve"> </t>
  </si>
  <si>
    <t xml:space="preserve">    60岁以上民办代课人员养老补助</t>
  </si>
  <si>
    <t>甘教厅（2010）15号,甘财教(2013)156号</t>
  </si>
  <si>
    <t xml:space="preserve">    大学生村官贷款偿还</t>
  </si>
  <si>
    <t>甘财教（2014）227号</t>
  </si>
  <si>
    <t xml:space="preserve">    教师节、儿童节活动经费及扫盲经费</t>
  </si>
  <si>
    <t>教师节、教育例会、六一节经费</t>
  </si>
  <si>
    <t xml:space="preserve">    顶岗支教工资</t>
  </si>
  <si>
    <t>幼儿园顶岗支教预计30人*5000元/年计15万元，甘教民函（2015）4号</t>
  </si>
  <si>
    <t>文化广电和旅游局</t>
  </si>
  <si>
    <t xml:space="preserve">    民族民间文化保护</t>
  </si>
  <si>
    <t>民族民间文化保护3万元夏政发（2006）42号</t>
  </si>
  <si>
    <t xml:space="preserve">    有线电视传输及广电类电磁辐射</t>
  </si>
  <si>
    <t>有线电视传输费5万元、广电类电磁辐射5万元  中电信甘南（2015）125号</t>
  </si>
  <si>
    <t xml:space="preserve">    老放映员补助</t>
  </si>
  <si>
    <t>60岁以上7名12810元、60岁以下7名9000元   夏文广联发（2016）2号</t>
  </si>
  <si>
    <t xml:space="preserve">    文化馆图书购置费</t>
  </si>
  <si>
    <t>州生态环境局夏河分局</t>
  </si>
  <si>
    <t xml:space="preserve">    环境宣传教育</t>
  </si>
  <si>
    <t xml:space="preserve">    污染源普查(包括环境监测站运转经费10万元)</t>
  </si>
  <si>
    <t xml:space="preserve">    环境监测及生态红线划定工作经费</t>
  </si>
  <si>
    <t>甘财预（2011）58号国家重点生态功能区转移支付绩效评估考核管理办法</t>
  </si>
  <si>
    <t xml:space="preserve">    农村环境质量试点委托监测费</t>
  </si>
  <si>
    <t>州环发（2016）39号</t>
  </si>
  <si>
    <t xml:space="preserve">    砂石料厂环境影响评估经费</t>
  </si>
  <si>
    <t>县政府23次常务会议纪要</t>
  </si>
  <si>
    <t xml:space="preserve">    第二次全国污染源普查保障经费</t>
  </si>
  <si>
    <t>夏政办发（2018）17号，上年下额度40万元，剩余18万元</t>
  </si>
  <si>
    <t>执法局</t>
  </si>
  <si>
    <t xml:space="preserve">    城市及绿化维护费</t>
  </si>
  <si>
    <t xml:space="preserve">    城市路灯费</t>
  </si>
  <si>
    <t xml:space="preserve">    垃圾填埋费、环境卫生整治经费</t>
  </si>
  <si>
    <t>垃圾填埋费40万、环境卫生整治经费20万</t>
  </si>
  <si>
    <t xml:space="preserve">    环保队垃圾清运车及其他车辆保险、燃油及维修费</t>
  </si>
  <si>
    <t xml:space="preserve">    环保队垃圾清运费</t>
  </si>
  <si>
    <t>扶贫开发办公室（农办）</t>
  </si>
  <si>
    <t xml:space="preserve">    精准扶贫及驻村帮扶工作队经费</t>
  </si>
  <si>
    <t>27个贫困村帮扶工作队经费13.5万元，33个非贫困村帮扶工作队经费11.4万，培训会议经费8万元。扶贫专项资金县级配套</t>
  </si>
  <si>
    <t xml:space="preserve">    建档立卡贫困人口扶贫保险资金</t>
  </si>
  <si>
    <t>代缴19108人建档立卡贫困户扶贫保险金，扶贫专项资金县级配套，夏政办发（2019）2号</t>
  </si>
  <si>
    <t xml:space="preserve">    娟山犏雌牛项目前期费</t>
  </si>
  <si>
    <t>扶贫专项资金县级配套，高原奶牛（娟犏雌牛）高效繁育暨藏羊本品种选育体系项目建设的前期可行性论证、评估、初步设计、评审、档案资料的印刷及管理等开支，夏政办发（2019）2号</t>
  </si>
  <si>
    <t xml:space="preserve">    扶贫办脱贫攻坚工作经费</t>
  </si>
  <si>
    <t>扶贫专项资金县级配套，甘南发（2013）12号</t>
  </si>
  <si>
    <t xml:space="preserve">    扶贫产业公司运转经费</t>
  </si>
  <si>
    <t>扶贫专项资金县级配套，政府25次会议纪要</t>
  </si>
  <si>
    <t xml:space="preserve">    易地搬迁住房补助</t>
  </si>
  <si>
    <t>桑科镇8户建档立卡贫困户易地搬迁建房补助,扶贫专项资金县级配套</t>
  </si>
  <si>
    <t xml:space="preserve">    贫困户应急保障项目</t>
  </si>
  <si>
    <t>代缴全县19108人建档立卡贫困户扶贫保险金,扶贫专项资金县级配套</t>
  </si>
  <si>
    <t xml:space="preserve">    基础设施建设项目</t>
  </si>
  <si>
    <t>阿木去乎镇胡昂自然村村道冲毁路段建设补助资金15万元，阿木去乎吉昂村生态文明小康村养殖小区修建暖棚围墙一处45万元，扶贫专项资金县级配套</t>
  </si>
  <si>
    <t xml:space="preserve">    项目管理费</t>
  </si>
  <si>
    <t>扶贫项目的规划编制、项目评估、论证、验收、成果宣传、档案管理和项目资料印刷费用,扶贫专项资金县级配套</t>
  </si>
  <si>
    <t>农业农村局</t>
  </si>
  <si>
    <t xml:space="preserve">    动物防疫经费 </t>
  </si>
  <si>
    <t>动物防疫工作经费，应急物资储备经费，开展检疫监督工作经费，无害化处理补助经费，人畜共患防治经费。夏农牧林字（2018）530号</t>
  </si>
  <si>
    <t xml:space="preserve">    农畜食品安全检验检测经费</t>
  </si>
  <si>
    <t>农机局低速车辆规费返还</t>
  </si>
  <si>
    <t>州财预（2007）58号</t>
  </si>
  <si>
    <t>水务局</t>
  </si>
  <si>
    <t xml:space="preserve">    “户户知”工程运行管理费、水利维修基金</t>
  </si>
  <si>
    <t>甘南藏族自治州农牧村经济工作综合目标管理责任书、职能划转经费调整到应急局</t>
  </si>
  <si>
    <t xml:space="preserve">    水利工程维修基金</t>
  </si>
  <si>
    <t>农牧村人口每人5元标准列支。目标责任考核</t>
  </si>
  <si>
    <t xml:space="preserve">    安全饮水提升工程</t>
  </si>
  <si>
    <t>扶贫专项资金县级配套</t>
  </si>
  <si>
    <t>自然资源局</t>
  </si>
  <si>
    <t xml:space="preserve">    森林看护费</t>
  </si>
  <si>
    <t>森林看护费南北两山管护6人,人均每月1200元,共计8.64万元,拉卜楞寺对面森林管护费3万元</t>
  </si>
  <si>
    <t xml:space="preserve">    草原经费</t>
  </si>
  <si>
    <t>包括草原资源普查经费，草原生态监测经费，草原执法经费，草原补奖经费。目标责任考核</t>
  </si>
  <si>
    <t>应急管理局</t>
  </si>
  <si>
    <t xml:space="preserve">    灾害应急预备金</t>
  </si>
  <si>
    <t>自然灾害应急资金、防灾应急资金</t>
  </si>
  <si>
    <t xml:space="preserve">    地质灾害监测员生活补助</t>
  </si>
  <si>
    <t>夏国土资发（2017）340号</t>
  </si>
  <si>
    <t xml:space="preserve">    森林防火、草原防火</t>
  </si>
  <si>
    <t xml:space="preserve">    地震震灾应急救援经费</t>
  </si>
  <si>
    <t>工业信息化和商务局贫困人口碘盐补贴县级配套</t>
  </si>
  <si>
    <t>博拉镇临时救助金*</t>
  </si>
  <si>
    <t>娄来布行政村阿拉自然村临时救助金33人*275元*12月计10.89万元</t>
  </si>
  <si>
    <t>拉镇正月法会及两会维稳经费</t>
  </si>
  <si>
    <t>包括“两会”、“三月敏感期”期间治保组人员经费14万元，夏政简（2019）03号，夏政简（2019）05号</t>
  </si>
  <si>
    <t>配套资金</t>
  </si>
  <si>
    <t>四大班子"两节"慰问金</t>
  </si>
  <si>
    <t xml:space="preserve">   “四大班子”两节慰问金</t>
  </si>
  <si>
    <t xml:space="preserve">    统战部宗教界人士慰问金</t>
  </si>
  <si>
    <t xml:space="preserve">    总工会特困职工慰问金</t>
  </si>
  <si>
    <t xml:space="preserve">    民政局慰问金</t>
  </si>
  <si>
    <t>其中：养老院慰问3万元、八一慰问8万元</t>
  </si>
  <si>
    <t xml:space="preserve">    卫生局麻风病人慰问金</t>
  </si>
  <si>
    <t xml:space="preserve">    社保局企业退休职工慰问金</t>
  </si>
  <si>
    <t xml:space="preserve">    残联残疾人困难户慰问金</t>
  </si>
  <si>
    <t xml:space="preserve">    拉寺办活佛及高僧大德慰问金*</t>
  </si>
  <si>
    <t>拉寺办字（2017）18号，县政府批示</t>
  </si>
  <si>
    <t xml:space="preserve">    组织部退休干部慰问金</t>
  </si>
  <si>
    <t>夏政简（2019）02号</t>
  </si>
  <si>
    <t xml:space="preserve">    远程教育站点运行维护、大组工网维护费</t>
  </si>
  <si>
    <t>远程教育站点运行维护8.75万元、大组工网系统维护和电信部门支付政务专网线路费1.38万元</t>
  </si>
  <si>
    <t xml:space="preserve">    人才工作专项经费</t>
  </si>
  <si>
    <t>县委发（2012）45号</t>
  </si>
  <si>
    <t>政法委对讲设备维修费及通讯费</t>
  </si>
  <si>
    <t>拉卜楞寺藏传佛教寺庙工作办公室</t>
  </si>
  <si>
    <t xml:space="preserve">    寺院公厕电费及维护经费</t>
  </si>
  <si>
    <t>共12个公厕，本年新增2个公厕，拉寺办字（2017）18号，县政府批示</t>
  </si>
  <si>
    <t xml:space="preserve">    维稳资金</t>
  </si>
  <si>
    <t>夏政简（2019）03号</t>
  </si>
  <si>
    <t xml:space="preserve">    拉卜楞寺管会LED屏租赁等费用</t>
  </si>
  <si>
    <t>公安局</t>
  </si>
  <si>
    <t xml:space="preserve">    法会期间及三月敏感期执勤人员伙食费</t>
  </si>
  <si>
    <t xml:space="preserve">    公安交警大队国省道智能监控项目</t>
  </si>
  <si>
    <t xml:space="preserve">    公安交警大队城区交通信号灯项目</t>
  </si>
  <si>
    <t>档案局馆藏经费</t>
  </si>
  <si>
    <t>46240卷×3元责任书</t>
  </si>
  <si>
    <t>教育和科学技术局科普经费</t>
  </si>
  <si>
    <t xml:space="preserve">州委发（2010）3号，科普工作经费按人均0.3元列入预算 </t>
  </si>
  <si>
    <t>科协科普经费</t>
  </si>
  <si>
    <t xml:space="preserve">    户户通运维费财政补助</t>
  </si>
  <si>
    <t>31184户*15%*48元/户，甘财科2018年146号文件</t>
  </si>
  <si>
    <t xml:space="preserve">    扫黄打非工作经费</t>
  </si>
  <si>
    <t>甘南办字（2014）43号，甘南发（2013）10号</t>
  </si>
  <si>
    <t>自然资源局土地开发经费</t>
  </si>
  <si>
    <t>砂石料厂开发、利用、复垦三合一方案编制及评审费用，甘国土资规（2018）5号、县政府23次常务会议纪要</t>
  </si>
  <si>
    <t>应急管理局安监目标责任考核</t>
  </si>
  <si>
    <t>目标责任书，不得少于上年度财政总支出的0.5‰，上年财政总支出201381万元。</t>
  </si>
  <si>
    <t>供销社综合改革业务补助</t>
  </si>
  <si>
    <t>甘南发（2017）6号</t>
  </si>
  <si>
    <t>民族贸易和民族特需商品生产贷款贴息资金</t>
  </si>
  <si>
    <t>夏政办发（2019）2号</t>
  </si>
  <si>
    <t>罚没收入安排支出</t>
  </si>
  <si>
    <t>任务数580万元的30％,州政办发(2013)131号</t>
  </si>
  <si>
    <t>行政事业性收费安排支出</t>
  </si>
  <si>
    <t>任务数的300万元*50%,州政办发(2013)131号</t>
  </si>
  <si>
    <t>创业担保贷款利息</t>
  </si>
  <si>
    <t>2018年1.18万元，2019年5.86万元，《甘肃省普惠金融发展专项资金管理实施细则》</t>
  </si>
  <si>
    <t>拉卜楞德勒公交公司公交车补贴</t>
  </si>
  <si>
    <t>夏政简（2019）05号</t>
  </si>
  <si>
    <t>支出总计</t>
  </si>
  <si>
    <t>附表四</t>
  </si>
  <si>
    <t>2019年度县级一般公共预算支出缺口明细表（初稿）</t>
  </si>
  <si>
    <t>2018年执行</t>
  </si>
  <si>
    <t xml:space="preserve">养老保险 </t>
  </si>
  <si>
    <t>2019年财政需补贴养老金6674万元，2014年10月至2018年12月共欠个人及财政补贴养老金及职工年金44683万元，扣除财政已发放的退休人员工资36534万元，截止2018年12月共欠养老金8149万元，建议分年度</t>
  </si>
  <si>
    <t>城市低保县级配套</t>
  </si>
  <si>
    <t>甘政发（2014）72号，县级配套资金按当年省级下达资金总量的5%。2018年资金总量15019686元×5％=7509843元，按民政局上报数核定</t>
  </si>
  <si>
    <t>旅游发展基金</t>
  </si>
  <si>
    <t>目标责任考核（包括则柔大赛、半程马拉松赛、自行车赛等）</t>
  </si>
  <si>
    <t>廉租住房县级配套</t>
  </si>
  <si>
    <t>规划编制资金缺口及项目前期费500万元</t>
  </si>
  <si>
    <t>污水处理厂运转资金</t>
  </si>
  <si>
    <t>第三次全国土地调查经费</t>
  </si>
  <si>
    <t>共需510万元，分三年，夏国土资发（2017）340号，甘政发（2017）82号</t>
  </si>
  <si>
    <t>农房补充调查确权经费</t>
  </si>
  <si>
    <t>共需233万，分三年，夏国土资发（2017）340号，甘发改（2017）374号</t>
  </si>
  <si>
    <t>绿化费</t>
  </si>
  <si>
    <t>绿化费、植树造林，包括87个点种草种树资金1140万元</t>
  </si>
  <si>
    <t>违法用地失地农民养老保险</t>
  </si>
  <si>
    <t>每亩1.6万元，共91亩，共计145.6万元（双审问题整改）</t>
  </si>
  <si>
    <t>违法用地报批、调规、勘测定界费等</t>
  </si>
  <si>
    <t>双审问题整改</t>
  </si>
  <si>
    <t>林业“双审”反馈问题整改费用</t>
  </si>
  <si>
    <t>3宗林地（达麦、牙利吉、吉仓）征占用报批资料及工作经费120万元，扎油乡破坏林地恢复治理资金120万元（双审文件）</t>
  </si>
  <si>
    <t>沙场恢复治理资金</t>
  </si>
  <si>
    <t>博拉镇吉四木村历史遗留砂石料厂恢复治理资金（双审问题整改）</t>
  </si>
  <si>
    <t>基本农田调整及年度变更经费</t>
  </si>
  <si>
    <t>夏政简（2018）22号，上年下额度未实施，今年实施</t>
  </si>
  <si>
    <t>不动产登记软件采购及数据整合资金</t>
  </si>
  <si>
    <t>夏发改（2017）389号</t>
  </si>
  <si>
    <t>县志办夏河年鉴（2019）编制印刷费</t>
  </si>
  <si>
    <t>县史志办发（2019）10号，县政府批示</t>
  </si>
  <si>
    <t>武警二大队业务经费</t>
  </si>
  <si>
    <t>包括取暖费</t>
  </si>
  <si>
    <t>集体和个人公益林补偿</t>
  </si>
  <si>
    <t>2019年及2018年两年资金，甘财预(2014)77号</t>
  </si>
  <si>
    <t>医疗保障局工作经费</t>
  </si>
  <si>
    <t>启动经费，夏医保字（2019）4号</t>
  </si>
  <si>
    <t>公共资源交易中心</t>
  </si>
  <si>
    <t>安装电子招投标系统总共266.588万元，其中已支付30万元，2017年拨付业务费32.1万元，2018年拨付80万元，拨付业务费45万元，下欠80万元。</t>
  </si>
  <si>
    <t>审计局购买社会服务费</t>
  </si>
  <si>
    <t>曲奥垃圾热处理厂运行经费</t>
  </si>
  <si>
    <t>人员工资、电费、运输垃圾等费用，夏政简（2019）05号</t>
  </si>
  <si>
    <t>高海拨职工取暖费</t>
  </si>
  <si>
    <t>夏建发（2017）490号</t>
  </si>
  <si>
    <t>夏河机场航运补助</t>
  </si>
  <si>
    <t>“一事一议”县级配套</t>
  </si>
  <si>
    <t>2017年缺口400万元</t>
  </si>
  <si>
    <t>环境卫生整治经费</t>
  </si>
  <si>
    <t>生态文明小康村贷款利息</t>
  </si>
  <si>
    <t>公益性债务本息</t>
  </si>
  <si>
    <t>拉卜楞镇道路及排水工程利息22.13万元,城区污水处理工程利息31.5万元、本金135万元 ；王格塘及科才乡生活垃圾处理工程贷款利息7.24万元，2015年异地搬迁工程及加科棚户区改造项目投资利息2.2万元</t>
  </si>
  <si>
    <t>国债转贷还本付息资金</t>
  </si>
  <si>
    <t>还2015、2016、2017、2018年年贷款利息计1153万元</t>
  </si>
  <si>
    <t>消化历年借款</t>
  </si>
  <si>
    <t>按照省厅要求,每年需要消化暂付款20%以上,2018年暂付款为2130万元</t>
  </si>
  <si>
    <t>发改委项目管理费*</t>
  </si>
  <si>
    <t>生态文明小康村建设资金</t>
  </si>
  <si>
    <t>44个村，每村100万元</t>
  </si>
  <si>
    <t>交通局环城公路及村道养护费*</t>
  </si>
  <si>
    <t>州政办发（2009）21号，不低于每年财政收入1%列支公路养护资金</t>
  </si>
  <si>
    <t>粮食局粮油应急储备及地方粮油储备贴息</t>
  </si>
  <si>
    <t xml:space="preserve">粮油应急储备5.76万元及地方粮油储备贴息86.4万元。夏政发（2015）17号  </t>
  </si>
  <si>
    <t>政策性牛羊保险</t>
  </si>
  <si>
    <t>农牧局牛羊保险县级配套，其中140万元从扶贫专项资金县级配套中支</t>
  </si>
  <si>
    <t>人民银行财政支出无纸化系统上线费用*</t>
  </si>
  <si>
    <t>三病普查</t>
  </si>
  <si>
    <t>20000人*120元*75%/3年，2年 州政办发（2018）18号</t>
  </si>
  <si>
    <t>高海拨干部职工体检费</t>
  </si>
  <si>
    <t>4567人×775元</t>
  </si>
  <si>
    <t>博拉镇退牧还草</t>
  </si>
  <si>
    <t>加地沟退牧还草5068.75亩，每亩200元，共计103.375万元</t>
  </si>
  <si>
    <t>救济物购买款*</t>
  </si>
  <si>
    <t>救灾应急物资采购和筹措50万元，救灾应急管护经费10万元，州政办发（2017）171号</t>
  </si>
  <si>
    <t>万亩油菜花种植经费</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</si>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</sst>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30">
    <font>
      <sz val="12"/>
      <name val="宋体"/>
      <family val="0"/>
    </font>
    <font>
      <sz val="14"/>
      <name val="宋体"/>
      <family val="0"/>
    </font>
    <font>
      <sz val="16"/>
      <name val="黑体"/>
      <family val="3"/>
    </font>
    <font>
      <b/>
      <sz val="14"/>
      <name val="宋体"/>
      <family val="0"/>
    </font>
    <font>
      <b/>
      <sz val="16"/>
      <name val="黑体"/>
      <family val="3"/>
    </font>
    <font>
      <sz val="20"/>
      <name val="黑体"/>
      <family val="3"/>
    </font>
    <font>
      <sz val="16"/>
      <name val="宋体"/>
      <family val="0"/>
    </font>
    <font>
      <sz val="11"/>
      <name val="宋体"/>
      <family val="0"/>
    </font>
    <font>
      <b/>
      <sz val="12"/>
      <name val="宋体"/>
      <family val="0"/>
    </font>
    <font>
      <sz val="10"/>
      <name val="宋体"/>
      <family val="0"/>
    </font>
    <font>
      <b/>
      <sz val="11"/>
      <name val="宋体"/>
      <family val="0"/>
    </font>
    <font>
      <i/>
      <sz val="11"/>
      <color indexed="23"/>
      <name val="宋体"/>
      <family val="0"/>
    </font>
    <font>
      <sz val="11"/>
      <color indexed="8"/>
      <name val="宋体"/>
      <family val="0"/>
    </font>
    <font>
      <b/>
      <sz val="15"/>
      <color indexed="56"/>
      <name val="宋体"/>
      <family val="0"/>
    </font>
    <font>
      <sz val="11"/>
      <color indexed="20"/>
      <name val="宋体"/>
      <family val="0"/>
    </font>
    <font>
      <sz val="11"/>
      <color indexed="9"/>
      <name val="宋体"/>
      <family val="0"/>
    </font>
    <font>
      <sz val="11"/>
      <color indexed="62"/>
      <name val="宋体"/>
      <family val="0"/>
    </font>
    <font>
      <b/>
      <sz val="13"/>
      <color indexed="56"/>
      <name val="宋体"/>
      <family val="0"/>
    </font>
    <font>
      <u val="single"/>
      <sz val="10.2"/>
      <color indexed="12"/>
      <name val="宋体"/>
      <family val="0"/>
    </font>
    <font>
      <b/>
      <sz val="18"/>
      <color indexed="56"/>
      <name val="宋体"/>
      <family val="0"/>
    </font>
    <font>
      <u val="single"/>
      <sz val="10.2"/>
      <color indexed="36"/>
      <name val="宋体"/>
      <family val="0"/>
    </font>
    <font>
      <sz val="11"/>
      <color indexed="60"/>
      <name val="宋体"/>
      <family val="0"/>
    </font>
    <font>
      <b/>
      <sz val="11"/>
      <color indexed="56"/>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3"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22"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2" fillId="3" borderId="0" applyNumberFormat="0" applyBorder="0" applyAlignment="0" applyProtection="0"/>
    <xf numFmtId="0" fontId="15" fillId="12" borderId="0" applyNumberFormat="0" applyBorder="0" applyAlignment="0" applyProtection="0"/>
    <xf numFmtId="0" fontId="28"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21" fillId="13"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1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cellStyleXfs>
  <cellXfs count="74">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12" borderId="10" xfId="0" applyFont="1" applyFill="1" applyBorder="1" applyAlignment="1">
      <alignment horizontal="left" vertical="center" wrapText="1"/>
    </xf>
    <xf numFmtId="0" fontId="3" fillId="12" borderId="10" xfId="0" applyFont="1" applyFill="1" applyBorder="1" applyAlignment="1">
      <alignment horizontal="center" vertical="center"/>
    </xf>
    <xf numFmtId="0" fontId="1" fillId="12" borderId="10" xfId="0" applyFont="1" applyFill="1" applyBorder="1" applyAlignment="1">
      <alignment vertical="center" wrapText="1"/>
    </xf>
    <xf numFmtId="0" fontId="1" fillId="0" borderId="0" xfId="0" applyFont="1" applyFill="1" applyAlignment="1">
      <alignment horizontal="left" vertical="center" wrapText="1"/>
    </xf>
    <xf numFmtId="0" fontId="3" fillId="12" borderId="10" xfId="0" applyFont="1" applyFill="1" applyBorder="1" applyAlignment="1">
      <alignment vertical="center" wrapText="1"/>
    </xf>
    <xf numFmtId="0" fontId="1" fillId="12" borderId="10" xfId="0" applyFont="1" applyFill="1" applyBorder="1" applyAlignment="1">
      <alignment horizontal="center" vertical="center"/>
    </xf>
    <xf numFmtId="0" fontId="1" fillId="12"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lignment vertical="center"/>
    </xf>
    <xf numFmtId="0" fontId="1" fillId="4"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4"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9" fontId="1"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center" vertical="center"/>
    </xf>
    <xf numFmtId="177" fontId="1" fillId="0" borderId="10" xfId="0" applyNumberFormat="1" applyFont="1" applyFill="1" applyBorder="1" applyAlignment="1">
      <alignment vertical="center" wrapText="1"/>
    </xf>
    <xf numFmtId="0" fontId="3" fillId="0" borderId="10" xfId="46" applyFont="1" applyFill="1" applyBorder="1" applyAlignment="1">
      <alignment horizontal="left" vertical="center" wrapText="1"/>
    </xf>
    <xf numFmtId="0" fontId="1" fillId="0" borderId="10" xfId="46" applyFont="1" applyFill="1" applyBorder="1" applyAlignment="1">
      <alignment horizontal="center" vertical="center"/>
    </xf>
    <xf numFmtId="0" fontId="1" fillId="0" borderId="10" xfId="46" applyFont="1" applyFill="1" applyBorder="1" applyAlignment="1">
      <alignment horizontal="left" vertical="center" wrapText="1"/>
    </xf>
    <xf numFmtId="177" fontId="1"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4"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176" fontId="4"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0" fillId="0" borderId="0" xfId="0" applyFont="1" applyFill="1" applyAlignment="1">
      <alignment horizontal="center" vertical="center"/>
    </xf>
    <xf numFmtId="0" fontId="5" fillId="0" borderId="0" xfId="0" applyFont="1" applyFill="1" applyBorder="1" applyAlignment="1">
      <alignment horizontal="center" vertical="center"/>
    </xf>
    <xf numFmtId="31" fontId="0" fillId="0" borderId="0" xfId="0" applyNumberFormat="1" applyFill="1" applyBorder="1" applyAlignment="1">
      <alignment horizontal="left" vertical="center"/>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0" xfId="0" applyFont="1" applyFill="1" applyBorder="1" applyAlignment="1">
      <alignment horizontal="center" vertical="center"/>
    </xf>
    <xf numFmtId="0" fontId="0"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9"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8" fillId="0" borderId="13" xfId="0" applyFont="1" applyFill="1" applyBorder="1" applyAlignment="1">
      <alignment horizontal="left" wrapText="1"/>
    </xf>
    <xf numFmtId="0" fontId="1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xf>
    <xf numFmtId="0" fontId="0" fillId="0" borderId="13"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8" fillId="0" borderId="17"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2"/>
  <sheetViews>
    <sheetView zoomScale="115" zoomScaleNormal="115" zoomScaleSheetLayoutView="100" workbookViewId="0" topLeftCell="A1">
      <selection activeCell="A19" sqref="A19"/>
    </sheetView>
  </sheetViews>
  <sheetFormatPr defaultColWidth="9.00390625" defaultRowHeight="14.25"/>
  <cols>
    <col min="1" max="1" width="104.375" style="5" customWidth="1"/>
    <col min="2" max="3" width="25.00390625" style="52" customWidth="1"/>
    <col min="4" max="16384" width="9.00390625" style="5" customWidth="1"/>
  </cols>
  <sheetData>
    <row r="1" ht="18.75">
      <c r="A1" s="2" t="s">
        <v>0</v>
      </c>
    </row>
    <row r="2" spans="1:3" ht="14.25">
      <c r="A2" s="53" t="s">
        <v>1</v>
      </c>
      <c r="B2" s="53"/>
      <c r="C2" s="53"/>
    </row>
    <row r="3" spans="1:3" ht="14.25">
      <c r="A3" s="53"/>
      <c r="B3" s="53"/>
      <c r="C3" s="53"/>
    </row>
    <row r="4" spans="1:3" ht="15">
      <c r="A4" s="54" t="s">
        <v>2</v>
      </c>
      <c r="B4" s="29"/>
      <c r="C4" s="29"/>
    </row>
    <row r="5" spans="1:3" ht="20.25">
      <c r="A5" s="55" t="s">
        <v>3</v>
      </c>
      <c r="B5" s="56" t="s">
        <v>4</v>
      </c>
      <c r="C5" s="56" t="s">
        <v>5</v>
      </c>
    </row>
    <row r="6" spans="1:3" ht="20.25">
      <c r="A6" s="57" t="s">
        <v>6</v>
      </c>
      <c r="B6" s="58">
        <v>1129</v>
      </c>
      <c r="C6" s="58">
        <v>104</v>
      </c>
    </row>
    <row r="7" spans="1:3" ht="14.25">
      <c r="A7" s="59" t="s">
        <v>7</v>
      </c>
      <c r="B7" s="60">
        <v>5478</v>
      </c>
      <c r="C7" s="60">
        <v>7071</v>
      </c>
    </row>
    <row r="8" spans="1:3" ht="14.25">
      <c r="A8" s="59" t="s">
        <v>8</v>
      </c>
      <c r="B8" s="60">
        <f>B9+B15+B64</f>
        <v>58682</v>
      </c>
      <c r="C8" s="60">
        <f>C9+C15+C64</f>
        <v>66189</v>
      </c>
    </row>
    <row r="9" spans="1:3" ht="14.25">
      <c r="A9" s="59" t="s">
        <v>9</v>
      </c>
      <c r="B9" s="60">
        <f>SUM(B10:B14)</f>
        <v>1615</v>
      </c>
      <c r="C9" s="60">
        <f>SUM(C10:C14)</f>
        <v>1615</v>
      </c>
    </row>
    <row r="10" spans="1:3" ht="14.25">
      <c r="A10" s="61" t="s">
        <v>10</v>
      </c>
      <c r="B10" s="42">
        <v>1543</v>
      </c>
      <c r="C10" s="42">
        <v>1543</v>
      </c>
    </row>
    <row r="11" spans="1:3" ht="14.25">
      <c r="A11" s="61"/>
      <c r="B11" s="42"/>
      <c r="C11" s="42"/>
    </row>
    <row r="12" spans="1:3" ht="14.25">
      <c r="A12" s="61"/>
      <c r="B12" s="42"/>
      <c r="C12" s="42"/>
    </row>
    <row r="13" spans="1:3" ht="14.25">
      <c r="A13" s="61" t="s">
        <v>11</v>
      </c>
      <c r="B13" s="42">
        <v>68</v>
      </c>
      <c r="C13" s="42">
        <v>68</v>
      </c>
    </row>
    <row r="14" spans="1:3" ht="14.25">
      <c r="A14" s="61" t="s">
        <v>12</v>
      </c>
      <c r="B14" s="42">
        <v>4</v>
      </c>
      <c r="C14" s="42">
        <v>4</v>
      </c>
    </row>
    <row r="15" spans="1:3" ht="14.25">
      <c r="A15" s="62" t="s">
        <v>13</v>
      </c>
      <c r="B15" s="60">
        <f>B16+B45+B46+B47+B48+B49+B56</f>
        <v>58664</v>
      </c>
      <c r="C15" s="60">
        <f>C16+C45+C46+C47+C48+C49+C56</f>
        <v>66147</v>
      </c>
    </row>
    <row r="16" spans="1:3" ht="57" customHeight="1">
      <c r="A16" s="59" t="s">
        <v>14</v>
      </c>
      <c r="B16" s="60">
        <f>SUM(B17:B44)</f>
        <v>9990</v>
      </c>
      <c r="C16" s="60">
        <f>SUM(C17:C44)</f>
        <v>11387</v>
      </c>
    </row>
    <row r="17" spans="1:3" ht="14.25">
      <c r="A17" s="63" t="s">
        <v>15</v>
      </c>
      <c r="B17" s="42">
        <v>1088</v>
      </c>
      <c r="C17" s="42">
        <v>1088</v>
      </c>
    </row>
    <row r="18" spans="1:3" ht="14.25">
      <c r="A18" s="63" t="s">
        <v>16</v>
      </c>
      <c r="B18" s="42">
        <v>2618</v>
      </c>
      <c r="C18" s="42">
        <v>2618</v>
      </c>
    </row>
    <row r="19" spans="1:3" ht="14.25">
      <c r="A19" s="63" t="s">
        <v>17</v>
      </c>
      <c r="B19" s="42">
        <v>600</v>
      </c>
      <c r="C19" s="42">
        <v>600</v>
      </c>
    </row>
    <row r="20" spans="1:3" ht="14.25">
      <c r="A20" s="61" t="s">
        <v>18</v>
      </c>
      <c r="B20" s="42">
        <v>422</v>
      </c>
      <c r="C20" s="42">
        <v>422</v>
      </c>
    </row>
    <row r="21" spans="1:3" ht="14.25">
      <c r="A21" s="61" t="s">
        <v>19</v>
      </c>
      <c r="B21" s="42">
        <v>386</v>
      </c>
      <c r="C21" s="42">
        <v>386</v>
      </c>
    </row>
    <row r="22" spans="1:3" ht="14.25">
      <c r="A22" s="61" t="s">
        <v>20</v>
      </c>
      <c r="B22" s="42">
        <v>316</v>
      </c>
      <c r="C22" s="42">
        <v>316</v>
      </c>
    </row>
    <row r="23" spans="1:3" ht="14.25">
      <c r="A23" s="61" t="s">
        <v>21</v>
      </c>
      <c r="B23" s="42">
        <v>165</v>
      </c>
      <c r="C23" s="42">
        <v>165</v>
      </c>
    </row>
    <row r="24" spans="1:3" ht="14.25">
      <c r="A24" s="61" t="s">
        <v>22</v>
      </c>
      <c r="B24" s="42">
        <v>200</v>
      </c>
      <c r="C24" s="42">
        <v>200</v>
      </c>
    </row>
    <row r="25" spans="1:3" ht="14.25">
      <c r="A25" s="61" t="s">
        <v>23</v>
      </c>
      <c r="B25" s="42">
        <v>1210</v>
      </c>
      <c r="C25" s="42">
        <v>1210</v>
      </c>
    </row>
    <row r="26" spans="1:3" ht="14.25">
      <c r="A26" s="61" t="s">
        <v>24</v>
      </c>
      <c r="B26" s="42">
        <v>35</v>
      </c>
      <c r="C26" s="42">
        <v>35</v>
      </c>
    </row>
    <row r="27" spans="1:3" ht="14.25">
      <c r="A27" s="61" t="s">
        <v>25</v>
      </c>
      <c r="B27" s="42">
        <v>9</v>
      </c>
      <c r="C27" s="42">
        <v>9</v>
      </c>
    </row>
    <row r="28" spans="1:3" ht="14.25">
      <c r="A28" s="61" t="s">
        <v>26</v>
      </c>
      <c r="B28" s="42">
        <v>647</v>
      </c>
      <c r="C28" s="42">
        <v>647</v>
      </c>
    </row>
    <row r="29" spans="1:3" ht="14.25">
      <c r="A29" s="64" t="s">
        <v>27</v>
      </c>
      <c r="B29" s="42">
        <v>223</v>
      </c>
      <c r="C29" s="42">
        <v>223</v>
      </c>
    </row>
    <row r="30" spans="1:3" ht="14.25">
      <c r="A30" s="61" t="s">
        <v>28</v>
      </c>
      <c r="B30" s="42">
        <v>495</v>
      </c>
      <c r="C30" s="42">
        <v>495</v>
      </c>
    </row>
    <row r="31" spans="1:3" ht="14.25">
      <c r="A31" s="61" t="s">
        <v>29</v>
      </c>
      <c r="B31" s="42">
        <v>51</v>
      </c>
      <c r="C31" s="42">
        <v>51</v>
      </c>
    </row>
    <row r="32" spans="1:3" ht="14.25">
      <c r="A32" s="61" t="s">
        <v>30</v>
      </c>
      <c r="B32" s="42">
        <v>1</v>
      </c>
      <c r="C32" s="42">
        <v>1</v>
      </c>
    </row>
    <row r="33" spans="1:3" ht="14.25">
      <c r="A33" s="61" t="s">
        <v>31</v>
      </c>
      <c r="B33" s="42">
        <v>141</v>
      </c>
      <c r="C33" s="42">
        <v>141</v>
      </c>
    </row>
    <row r="34" spans="1:3" ht="14.25">
      <c r="A34" s="61" t="s">
        <v>32</v>
      </c>
      <c r="B34" s="42">
        <v>23</v>
      </c>
      <c r="C34" s="42">
        <v>23</v>
      </c>
    </row>
    <row r="35" spans="1:3" ht="14.25">
      <c r="A35" s="64" t="s">
        <v>33</v>
      </c>
      <c r="B35" s="42">
        <v>4</v>
      </c>
      <c r="C35" s="42">
        <v>4</v>
      </c>
    </row>
    <row r="36" spans="1:3" s="1" customFormat="1" ht="15.75" customHeight="1">
      <c r="A36" s="61" t="s">
        <v>34</v>
      </c>
      <c r="B36" s="42">
        <v>12</v>
      </c>
      <c r="C36" s="42">
        <v>12</v>
      </c>
    </row>
    <row r="37" spans="1:3" ht="14.25">
      <c r="A37" s="61" t="s">
        <v>35</v>
      </c>
      <c r="B37" s="42">
        <v>74</v>
      </c>
      <c r="C37" s="42">
        <v>74</v>
      </c>
    </row>
    <row r="38" spans="1:3" ht="21.75" customHeight="1">
      <c r="A38" s="61" t="s">
        <v>36</v>
      </c>
      <c r="B38" s="42">
        <v>50</v>
      </c>
      <c r="C38" s="42">
        <v>50</v>
      </c>
    </row>
    <row r="39" spans="1:3" ht="15.75" customHeight="1">
      <c r="A39" s="61" t="s">
        <v>37</v>
      </c>
      <c r="B39" s="42">
        <v>173</v>
      </c>
      <c r="C39" s="42">
        <v>173</v>
      </c>
    </row>
    <row r="40" spans="1:3" ht="14.25">
      <c r="A40" s="64" t="s">
        <v>38</v>
      </c>
      <c r="B40" s="42">
        <v>312</v>
      </c>
      <c r="C40" s="42">
        <v>312</v>
      </c>
    </row>
    <row r="41" spans="1:3" ht="14.25">
      <c r="A41" s="64" t="s">
        <v>39</v>
      </c>
      <c r="B41" s="42">
        <v>650</v>
      </c>
      <c r="C41" s="42">
        <v>650</v>
      </c>
    </row>
    <row r="42" spans="1:3" ht="14.25">
      <c r="A42" s="64" t="s">
        <v>40</v>
      </c>
      <c r="B42" s="42">
        <v>85</v>
      </c>
      <c r="C42" s="42">
        <v>85</v>
      </c>
    </row>
    <row r="43" spans="1:3" ht="14.25">
      <c r="A43" s="64" t="s">
        <v>41</v>
      </c>
      <c r="B43" s="42"/>
      <c r="C43" s="42">
        <v>1456</v>
      </c>
    </row>
    <row r="44" spans="1:3" ht="14.25">
      <c r="A44" s="64" t="s">
        <v>42</v>
      </c>
      <c r="B44" s="42"/>
      <c r="C44" s="42">
        <v>-59</v>
      </c>
    </row>
    <row r="45" spans="1:3" ht="14.25">
      <c r="A45" s="65" t="s">
        <v>43</v>
      </c>
      <c r="B45" s="60">
        <v>31387</v>
      </c>
      <c r="C45" s="60">
        <v>33019</v>
      </c>
    </row>
    <row r="46" spans="1:3" ht="18" customHeight="1">
      <c r="A46" s="59" t="s">
        <v>44</v>
      </c>
      <c r="B46" s="60">
        <v>6571</v>
      </c>
      <c r="C46" s="60">
        <v>8798</v>
      </c>
    </row>
    <row r="47" spans="1:3" ht="14.25">
      <c r="A47" s="59" t="s">
        <v>45</v>
      </c>
      <c r="B47" s="60">
        <v>4247</v>
      </c>
      <c r="C47" s="60">
        <v>4546</v>
      </c>
    </row>
    <row r="48" spans="1:3" ht="14.25">
      <c r="A48" s="66" t="s">
        <v>46</v>
      </c>
      <c r="B48" s="60">
        <v>3858</v>
      </c>
      <c r="C48" s="60">
        <v>5786</v>
      </c>
    </row>
    <row r="49" spans="1:3" ht="14.25">
      <c r="A49" s="59" t="s">
        <v>47</v>
      </c>
      <c r="B49" s="60">
        <f>SUM(B50:B55)</f>
        <v>2113</v>
      </c>
      <c r="C49" s="60">
        <f>SUM(C50:C55)</f>
        <v>2113</v>
      </c>
    </row>
    <row r="50" spans="1:3" ht="28.5">
      <c r="A50" s="67" t="s">
        <v>48</v>
      </c>
      <c r="B50" s="42">
        <v>466</v>
      </c>
      <c r="C50" s="42">
        <v>466</v>
      </c>
    </row>
    <row r="51" spans="1:3" ht="14.25">
      <c r="A51" s="61" t="s">
        <v>49</v>
      </c>
      <c r="B51" s="42">
        <v>871</v>
      </c>
      <c r="C51" s="42">
        <v>871</v>
      </c>
    </row>
    <row r="52" spans="1:3" ht="14.25">
      <c r="A52" s="61" t="s">
        <v>50</v>
      </c>
      <c r="B52" s="42">
        <v>354</v>
      </c>
      <c r="C52" s="42">
        <v>354</v>
      </c>
    </row>
    <row r="53" spans="1:3" ht="18.75" customHeight="1">
      <c r="A53" s="61" t="s">
        <v>51</v>
      </c>
      <c r="B53" s="42">
        <v>300</v>
      </c>
      <c r="C53" s="42">
        <v>300</v>
      </c>
    </row>
    <row r="54" spans="1:3" ht="18.75" customHeight="1">
      <c r="A54" s="61" t="s">
        <v>52</v>
      </c>
      <c r="B54" s="42">
        <v>58</v>
      </c>
      <c r="C54" s="42">
        <v>58</v>
      </c>
    </row>
    <row r="55" spans="1:3" ht="18.75" customHeight="1">
      <c r="A55" s="68" t="s">
        <v>53</v>
      </c>
      <c r="B55" s="42">
        <v>64</v>
      </c>
      <c r="C55" s="42">
        <v>64</v>
      </c>
    </row>
    <row r="56" spans="1:3" ht="14.25">
      <c r="A56" s="59" t="s">
        <v>54</v>
      </c>
      <c r="B56" s="60">
        <f>SUM(B57:B63)</f>
        <v>498</v>
      </c>
      <c r="C56" s="60">
        <f>SUM(C57:C63)</f>
        <v>498</v>
      </c>
    </row>
    <row r="57" spans="1:3" ht="14.25">
      <c r="A57" s="61" t="s">
        <v>55</v>
      </c>
      <c r="B57" s="42">
        <v>323</v>
      </c>
      <c r="C57" s="42">
        <v>323</v>
      </c>
    </row>
    <row r="58" spans="1:3" ht="14.25">
      <c r="A58" s="69" t="s">
        <v>56</v>
      </c>
      <c r="B58" s="42">
        <v>-18</v>
      </c>
      <c r="C58" s="42">
        <v>-18</v>
      </c>
    </row>
    <row r="59" spans="1:3" ht="14.25">
      <c r="A59" s="69" t="s">
        <v>57</v>
      </c>
      <c r="B59" s="42">
        <v>40</v>
      </c>
      <c r="C59" s="42">
        <v>40</v>
      </c>
    </row>
    <row r="60" spans="1:3" ht="14.25">
      <c r="A60" s="68" t="s">
        <v>58</v>
      </c>
      <c r="B60" s="42">
        <v>48</v>
      </c>
      <c r="C60" s="42">
        <v>48</v>
      </c>
    </row>
    <row r="61" spans="1:3" ht="14.25">
      <c r="A61" s="68" t="s">
        <v>59</v>
      </c>
      <c r="B61" s="42">
        <v>-51</v>
      </c>
      <c r="C61" s="42">
        <v>-51</v>
      </c>
    </row>
    <row r="62" spans="1:3" ht="14.25">
      <c r="A62" s="68" t="s">
        <v>60</v>
      </c>
      <c r="B62" s="42">
        <v>-6</v>
      </c>
      <c r="C62" s="42">
        <v>-6</v>
      </c>
    </row>
    <row r="63" spans="1:3" ht="14.25">
      <c r="A63" s="68" t="s">
        <v>61</v>
      </c>
      <c r="B63" s="42">
        <v>162</v>
      </c>
      <c r="C63" s="42">
        <v>162</v>
      </c>
    </row>
    <row r="64" spans="1:3" ht="14.25">
      <c r="A64" s="59" t="s">
        <v>62</v>
      </c>
      <c r="B64" s="60">
        <f>SUM(B65:B71)</f>
        <v>-1597</v>
      </c>
      <c r="C64" s="60">
        <f>SUM(C65:C71)</f>
        <v>-1573</v>
      </c>
    </row>
    <row r="65" spans="1:3" ht="14.25">
      <c r="A65" s="68" t="s">
        <v>63</v>
      </c>
      <c r="B65" s="42">
        <v>-183</v>
      </c>
      <c r="C65" s="42">
        <v>-183</v>
      </c>
    </row>
    <row r="66" spans="1:3" ht="14.25">
      <c r="A66" s="68" t="s">
        <v>64</v>
      </c>
      <c r="B66" s="42">
        <v>-1272</v>
      </c>
      <c r="C66" s="42">
        <v>-1154</v>
      </c>
    </row>
    <row r="67" spans="1:3" ht="14.25">
      <c r="A67" s="68" t="s">
        <v>65</v>
      </c>
      <c r="B67" s="42">
        <v>-113</v>
      </c>
      <c r="C67" s="42">
        <v>-113</v>
      </c>
    </row>
    <row r="68" spans="1:3" ht="14.25">
      <c r="A68" s="68" t="s">
        <v>66</v>
      </c>
      <c r="B68" s="42">
        <v>-26</v>
      </c>
      <c r="C68" s="42">
        <v>-26</v>
      </c>
    </row>
    <row r="69" spans="1:3" ht="14.25">
      <c r="A69" s="68" t="s">
        <v>67</v>
      </c>
      <c r="B69" s="42">
        <v>-3</v>
      </c>
      <c r="C69" s="42">
        <v>-3</v>
      </c>
    </row>
    <row r="70" spans="1:3" ht="14.25">
      <c r="A70" s="68" t="s">
        <v>68</v>
      </c>
      <c r="B70" s="42"/>
      <c r="C70" s="42">
        <v>-15</v>
      </c>
    </row>
    <row r="71" spans="1:3" ht="14.25">
      <c r="A71" s="70" t="s">
        <v>69</v>
      </c>
      <c r="B71" s="71"/>
      <c r="C71" s="71">
        <v>-79</v>
      </c>
    </row>
    <row r="72" spans="1:3" ht="19.5" customHeight="1">
      <c r="A72" s="72" t="s">
        <v>70</v>
      </c>
      <c r="B72" s="73">
        <f>B6+B7+B8</f>
        <v>65289</v>
      </c>
      <c r="C72" s="73">
        <f>C6+C7+C8</f>
        <v>73364</v>
      </c>
    </row>
  </sheetData>
  <sheetProtection/>
  <mergeCells count="5">
    <mergeCell ref="B4:C4"/>
    <mergeCell ref="A10:A12"/>
    <mergeCell ref="B10:B12"/>
    <mergeCell ref="C10:C12"/>
    <mergeCell ref="A2:C3"/>
  </mergeCells>
  <printOptions/>
  <pageMargins left="0.38958333333333334" right="0.16111111111111112" top="0.3541666666666667" bottom="0.4284722222222222" header="0.4326388888888889" footer="0.20069444444444445"/>
  <pageSetup firstPageNumber="12" useFirstPageNumber="1" horizontalDpi="600" verticalDpi="600" orientation="landscape" paperSize="9" scale="8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257"/>
  <sheetViews>
    <sheetView tabSelected="1" zoomScaleSheetLayoutView="100" workbookViewId="0" topLeftCell="A52">
      <selection activeCell="C65" sqref="C65"/>
    </sheetView>
  </sheetViews>
  <sheetFormatPr defaultColWidth="9.00390625" defaultRowHeight="14.25"/>
  <cols>
    <col min="1" max="1" width="59.00390625" style="2" customWidth="1"/>
    <col min="2" max="4" width="12.50390625" style="3" customWidth="1"/>
    <col min="5" max="5" width="82.50390625" style="4" customWidth="1"/>
    <col min="6" max="6" width="9.125" style="2" bestFit="1" customWidth="1"/>
    <col min="7" max="16384" width="9.00390625" style="2" customWidth="1"/>
  </cols>
  <sheetData>
    <row r="1" ht="14.25">
      <c r="A1" s="5" t="s">
        <v>71</v>
      </c>
    </row>
    <row r="2" spans="1:5" ht="18" customHeight="1">
      <c r="A2" s="6" t="s">
        <v>72</v>
      </c>
      <c r="B2" s="6"/>
      <c r="C2" s="6"/>
      <c r="D2" s="6"/>
      <c r="E2" s="6"/>
    </row>
    <row r="3" spans="1:5" ht="18.75">
      <c r="A3" s="29" t="s">
        <v>73</v>
      </c>
      <c r="B3" s="29"/>
      <c r="C3" s="30"/>
      <c r="D3" s="2"/>
      <c r="E3" s="31" t="s">
        <v>74</v>
      </c>
    </row>
    <row r="4" spans="1:5" ht="18.75">
      <c r="A4" s="7" t="s">
        <v>75</v>
      </c>
      <c r="B4" s="8" t="s">
        <v>76</v>
      </c>
      <c r="C4" s="8" t="s">
        <v>77</v>
      </c>
      <c r="D4" s="8" t="s">
        <v>78</v>
      </c>
      <c r="E4" s="7" t="s">
        <v>79</v>
      </c>
    </row>
    <row r="5" spans="1:5" ht="18.75">
      <c r="A5" s="26" t="s">
        <v>80</v>
      </c>
      <c r="B5" s="21">
        <v>1959</v>
      </c>
      <c r="C5" s="21">
        <v>1056</v>
      </c>
      <c r="D5" s="21">
        <v>2201</v>
      </c>
      <c r="E5" s="9" t="s">
        <v>81</v>
      </c>
    </row>
    <row r="6" spans="1:5" ht="20.25">
      <c r="A6" s="32" t="s">
        <v>82</v>
      </c>
      <c r="B6" s="33">
        <f>SUM(B7:B33)+B35+B56</f>
        <v>60948</v>
      </c>
      <c r="C6" s="33">
        <f>SUM(C7:C33)+C35+C56</f>
        <v>64202</v>
      </c>
      <c r="D6" s="33">
        <f>SUM(D7:D34)+D35+D56</f>
        <v>59488</v>
      </c>
      <c r="E6" s="11"/>
    </row>
    <row r="7" spans="1:5" ht="18.75">
      <c r="A7" s="9" t="s">
        <v>83</v>
      </c>
      <c r="B7" s="8">
        <v>33995</v>
      </c>
      <c r="C7" s="8">
        <v>46287</v>
      </c>
      <c r="D7" s="8">
        <v>35520</v>
      </c>
      <c r="E7" s="11" t="s">
        <v>84</v>
      </c>
    </row>
    <row r="8" spans="1:5" ht="18.75">
      <c r="A8" s="9" t="s">
        <v>85</v>
      </c>
      <c r="B8" s="8">
        <v>8700</v>
      </c>
      <c r="C8" s="8">
        <v>8214</v>
      </c>
      <c r="D8" s="8">
        <v>1152</v>
      </c>
      <c r="E8" s="11" t="s">
        <v>86</v>
      </c>
    </row>
    <row r="9" spans="1:5" ht="18.75">
      <c r="A9" s="9" t="s">
        <v>87</v>
      </c>
      <c r="B9" s="8">
        <v>4380</v>
      </c>
      <c r="C9" s="8"/>
      <c r="D9" s="8">
        <v>4807</v>
      </c>
      <c r="E9" s="34" t="s">
        <v>88</v>
      </c>
    </row>
    <row r="10" spans="1:5" ht="18.75">
      <c r="A10" s="13" t="s">
        <v>89</v>
      </c>
      <c r="B10" s="35">
        <v>1417</v>
      </c>
      <c r="C10" s="35"/>
      <c r="D10" s="35">
        <v>1669</v>
      </c>
      <c r="E10" s="10" t="s">
        <v>90</v>
      </c>
    </row>
    <row r="11" spans="1:5" ht="56.25">
      <c r="A11" s="9" t="s">
        <v>91</v>
      </c>
      <c r="B11" s="8">
        <v>444</v>
      </c>
      <c r="C11" s="8"/>
      <c r="D11" s="8">
        <v>481</v>
      </c>
      <c r="E11" s="11" t="s">
        <v>92</v>
      </c>
    </row>
    <row r="12" spans="1:5" ht="24" customHeight="1">
      <c r="A12" s="13" t="s">
        <v>93</v>
      </c>
      <c r="B12" s="8">
        <v>223</v>
      </c>
      <c r="C12" s="8">
        <v>223</v>
      </c>
      <c r="D12" s="8">
        <v>223</v>
      </c>
      <c r="E12" s="36" t="s">
        <v>94</v>
      </c>
    </row>
    <row r="13" spans="1:5" ht="21.75" customHeight="1">
      <c r="A13" s="9" t="s">
        <v>95</v>
      </c>
      <c r="B13" s="8">
        <v>145</v>
      </c>
      <c r="C13" s="8">
        <v>145</v>
      </c>
      <c r="D13" s="8">
        <v>136</v>
      </c>
      <c r="E13" s="10" t="s">
        <v>96</v>
      </c>
    </row>
    <row r="14" spans="1:5" ht="56.25">
      <c r="A14" s="37" t="s">
        <v>97</v>
      </c>
      <c r="B14" s="38">
        <v>114</v>
      </c>
      <c r="C14" s="38">
        <v>114</v>
      </c>
      <c r="D14" s="38">
        <v>148</v>
      </c>
      <c r="E14" s="39" t="s">
        <v>98</v>
      </c>
    </row>
    <row r="15" spans="1:5" ht="18.75">
      <c r="A15" s="9" t="s">
        <v>99</v>
      </c>
      <c r="B15" s="8">
        <v>3732</v>
      </c>
      <c r="C15" s="8">
        <v>3732</v>
      </c>
      <c r="D15" s="8">
        <v>5632</v>
      </c>
      <c r="E15" s="40" t="s">
        <v>100</v>
      </c>
    </row>
    <row r="16" spans="1:5" ht="37.5">
      <c r="A16" s="13" t="s">
        <v>101</v>
      </c>
      <c r="B16" s="8">
        <v>581</v>
      </c>
      <c r="C16" s="8"/>
      <c r="D16" s="8">
        <v>579</v>
      </c>
      <c r="E16" s="10" t="s">
        <v>102</v>
      </c>
    </row>
    <row r="17" spans="1:5" ht="18.75">
      <c r="A17" s="13" t="s">
        <v>103</v>
      </c>
      <c r="B17" s="8">
        <v>918</v>
      </c>
      <c r="C17" s="8"/>
      <c r="D17" s="8">
        <v>904</v>
      </c>
      <c r="E17" s="11" t="s">
        <v>104</v>
      </c>
    </row>
    <row r="18" spans="1:5" ht="24" customHeight="1">
      <c r="A18" s="9" t="s">
        <v>105</v>
      </c>
      <c r="B18" s="8">
        <v>319</v>
      </c>
      <c r="C18" s="8"/>
      <c r="D18" s="8">
        <v>319</v>
      </c>
      <c r="E18" s="10" t="s">
        <v>106</v>
      </c>
    </row>
    <row r="19" spans="1:5" ht="56.25">
      <c r="A19" s="9" t="s">
        <v>107</v>
      </c>
      <c r="B19" s="8">
        <v>2431</v>
      </c>
      <c r="C19" s="8">
        <v>2231</v>
      </c>
      <c r="D19" s="8">
        <v>2449</v>
      </c>
      <c r="E19" s="34" t="s">
        <v>108</v>
      </c>
    </row>
    <row r="20" spans="1:5" ht="37.5">
      <c r="A20" s="9" t="s">
        <v>109</v>
      </c>
      <c r="B20" s="8">
        <v>800</v>
      </c>
      <c r="C20" s="8">
        <v>400</v>
      </c>
      <c r="D20" s="8">
        <v>800</v>
      </c>
      <c r="E20" s="11" t="s">
        <v>110</v>
      </c>
    </row>
    <row r="21" spans="1:5" ht="37.5">
      <c r="A21" s="9" t="s">
        <v>111</v>
      </c>
      <c r="B21" s="8">
        <v>100</v>
      </c>
      <c r="C21" s="8">
        <v>78</v>
      </c>
      <c r="D21" s="8">
        <v>100</v>
      </c>
      <c r="E21" s="11" t="s">
        <v>112</v>
      </c>
    </row>
    <row r="22" spans="1:5" ht="37.5">
      <c r="A22" s="9" t="s">
        <v>113</v>
      </c>
      <c r="B22" s="8">
        <v>42</v>
      </c>
      <c r="C22" s="8">
        <v>42</v>
      </c>
      <c r="D22" s="8">
        <v>42</v>
      </c>
      <c r="E22" s="11" t="s">
        <v>114</v>
      </c>
    </row>
    <row r="23" spans="1:5" s="1" customFormat="1" ht="37.5">
      <c r="A23" s="13" t="s">
        <v>115</v>
      </c>
      <c r="B23" s="8">
        <v>90</v>
      </c>
      <c r="C23" s="8">
        <v>32</v>
      </c>
      <c r="D23" s="8">
        <v>90</v>
      </c>
      <c r="E23" s="11" t="s">
        <v>116</v>
      </c>
    </row>
    <row r="24" spans="1:5" s="1" customFormat="1" ht="37.5">
      <c r="A24" s="13" t="s">
        <v>117</v>
      </c>
      <c r="B24" s="8">
        <v>98</v>
      </c>
      <c r="C24" s="8">
        <v>32</v>
      </c>
      <c r="D24" s="8">
        <v>98</v>
      </c>
      <c r="E24" s="10" t="s">
        <v>118</v>
      </c>
    </row>
    <row r="25" spans="1:5" ht="58.5" customHeight="1">
      <c r="A25" s="9" t="s">
        <v>119</v>
      </c>
      <c r="B25" s="8"/>
      <c r="C25" s="8"/>
      <c r="D25" s="8">
        <v>811</v>
      </c>
      <c r="E25" s="10" t="s">
        <v>120</v>
      </c>
    </row>
    <row r="26" spans="1:5" ht="56.25">
      <c r="A26" s="9" t="s">
        <v>121</v>
      </c>
      <c r="B26" s="8">
        <v>548</v>
      </c>
      <c r="C26" s="8">
        <v>984</v>
      </c>
      <c r="D26" s="8">
        <v>800</v>
      </c>
      <c r="E26" s="10" t="s">
        <v>122</v>
      </c>
    </row>
    <row r="27" spans="1:5" ht="18.75">
      <c r="A27" s="9" t="s">
        <v>123</v>
      </c>
      <c r="B27" s="8">
        <v>1</v>
      </c>
      <c r="C27" s="8">
        <v>1</v>
      </c>
      <c r="D27" s="8">
        <v>2</v>
      </c>
      <c r="E27" s="11" t="s">
        <v>124</v>
      </c>
    </row>
    <row r="28" spans="1:5" ht="18.75">
      <c r="A28" s="9" t="s">
        <v>125</v>
      </c>
      <c r="B28" s="8"/>
      <c r="C28" s="8">
        <v>9</v>
      </c>
      <c r="D28" s="8">
        <v>9</v>
      </c>
      <c r="E28" s="11" t="s">
        <v>126</v>
      </c>
    </row>
    <row r="29" spans="1:5" s="1" customFormat="1" ht="39" customHeight="1">
      <c r="A29" s="9" t="s">
        <v>127</v>
      </c>
      <c r="B29" s="8">
        <v>20</v>
      </c>
      <c r="C29" s="8">
        <v>20</v>
      </c>
      <c r="D29" s="8">
        <v>20</v>
      </c>
      <c r="E29" s="11" t="s">
        <v>128</v>
      </c>
    </row>
    <row r="30" spans="1:5" s="1" customFormat="1" ht="37.5">
      <c r="A30" s="9" t="s">
        <v>129</v>
      </c>
      <c r="B30" s="8">
        <v>16</v>
      </c>
      <c r="C30" s="8">
        <v>16</v>
      </c>
      <c r="D30" s="8">
        <v>16</v>
      </c>
      <c r="E30" s="11" t="s">
        <v>130</v>
      </c>
    </row>
    <row r="31" spans="1:5" s="1" customFormat="1" ht="15.75" customHeight="1">
      <c r="A31" s="9" t="s">
        <v>131</v>
      </c>
      <c r="B31" s="8">
        <v>4</v>
      </c>
      <c r="C31" s="8">
        <v>5</v>
      </c>
      <c r="D31" s="8">
        <v>7</v>
      </c>
      <c r="E31" s="11" t="s">
        <v>132</v>
      </c>
    </row>
    <row r="32" spans="1:5" s="1" customFormat="1" ht="18" customHeight="1">
      <c r="A32" s="9" t="s">
        <v>133</v>
      </c>
      <c r="B32" s="8">
        <v>174</v>
      </c>
      <c r="C32" s="8"/>
      <c r="D32" s="8">
        <v>50</v>
      </c>
      <c r="E32" s="11" t="s">
        <v>134</v>
      </c>
    </row>
    <row r="33" spans="1:5" s="1" customFormat="1" ht="18.75">
      <c r="A33" s="9" t="s">
        <v>135</v>
      </c>
      <c r="B33" s="8">
        <v>99</v>
      </c>
      <c r="C33" s="8">
        <v>25</v>
      </c>
      <c r="D33" s="8">
        <v>99</v>
      </c>
      <c r="E33" s="11" t="s">
        <v>136</v>
      </c>
    </row>
    <row r="34" spans="1:5" ht="18.75">
      <c r="A34" s="9" t="s">
        <v>137</v>
      </c>
      <c r="B34" s="8">
        <v>54</v>
      </c>
      <c r="C34" s="8"/>
      <c r="D34" s="8">
        <v>54</v>
      </c>
      <c r="E34" s="11" t="s">
        <v>138</v>
      </c>
    </row>
    <row r="35" spans="1:5" ht="18.75">
      <c r="A35" s="9" t="s">
        <v>139</v>
      </c>
      <c r="B35" s="8">
        <f>SUM(B36:B54)</f>
        <v>900</v>
      </c>
      <c r="C35" s="8">
        <f>SUM(C36:C55)</f>
        <v>875</v>
      </c>
      <c r="D35" s="8">
        <f>SUM(D36:D55)</f>
        <v>1664</v>
      </c>
      <c r="E35" s="10"/>
    </row>
    <row r="36" spans="1:5" ht="14.25">
      <c r="A36" s="41" t="s">
        <v>140</v>
      </c>
      <c r="B36" s="42">
        <v>12</v>
      </c>
      <c r="C36" s="42">
        <v>12</v>
      </c>
      <c r="D36" s="42">
        <v>12</v>
      </c>
      <c r="E36" s="41" t="s">
        <v>141</v>
      </c>
    </row>
    <row r="37" spans="1:5" ht="14.25">
      <c r="A37" s="41" t="s">
        <v>142</v>
      </c>
      <c r="B37" s="42">
        <v>12</v>
      </c>
      <c r="C37" s="42">
        <v>12</v>
      </c>
      <c r="D37" s="42">
        <v>12</v>
      </c>
      <c r="E37" s="41" t="s">
        <v>141</v>
      </c>
    </row>
    <row r="38" spans="1:5" ht="14.25">
      <c r="A38" s="41" t="s">
        <v>143</v>
      </c>
      <c r="B38" s="42">
        <v>63</v>
      </c>
      <c r="C38" s="42">
        <v>63</v>
      </c>
      <c r="D38" s="42">
        <v>63</v>
      </c>
      <c r="E38" s="41" t="s">
        <v>144</v>
      </c>
    </row>
    <row r="39" spans="1:5" ht="14.25">
      <c r="A39" s="41" t="s">
        <v>145</v>
      </c>
      <c r="B39" s="42">
        <v>87</v>
      </c>
      <c r="C39" s="42">
        <v>87</v>
      </c>
      <c r="D39" s="42">
        <v>134</v>
      </c>
      <c r="E39" s="41" t="s">
        <v>146</v>
      </c>
    </row>
    <row r="40" spans="1:5" ht="42.75">
      <c r="A40" s="41" t="s">
        <v>147</v>
      </c>
      <c r="B40" s="42">
        <v>65</v>
      </c>
      <c r="C40" s="42">
        <v>65</v>
      </c>
      <c r="D40" s="42">
        <v>129</v>
      </c>
      <c r="E40" s="41" t="s">
        <v>148</v>
      </c>
    </row>
    <row r="41" spans="1:5" ht="22.5" customHeight="1">
      <c r="A41" s="41" t="s">
        <v>149</v>
      </c>
      <c r="B41" s="42">
        <v>65</v>
      </c>
      <c r="C41" s="42">
        <v>65</v>
      </c>
      <c r="D41" s="42">
        <v>65</v>
      </c>
      <c r="E41" s="41" t="s">
        <v>150</v>
      </c>
    </row>
    <row r="42" spans="1:5" ht="21" customHeight="1">
      <c r="A42" s="41" t="s">
        <v>151</v>
      </c>
      <c r="B42" s="42">
        <v>24</v>
      </c>
      <c r="C42" s="42">
        <v>19</v>
      </c>
      <c r="D42" s="42">
        <v>20</v>
      </c>
      <c r="E42" s="41" t="s">
        <v>152</v>
      </c>
    </row>
    <row r="43" spans="1:5" ht="19.5" customHeight="1">
      <c r="A43" s="41" t="s">
        <v>153</v>
      </c>
      <c r="B43" s="42">
        <v>99</v>
      </c>
      <c r="C43" s="42">
        <v>99</v>
      </c>
      <c r="D43" s="42">
        <v>99</v>
      </c>
      <c r="E43" s="41" t="s">
        <v>154</v>
      </c>
    </row>
    <row r="44" spans="1:5" ht="42.75">
      <c r="A44" s="41" t="s">
        <v>155</v>
      </c>
      <c r="B44" s="42">
        <v>4</v>
      </c>
      <c r="C44" s="42">
        <v>4</v>
      </c>
      <c r="D44" s="42">
        <v>33</v>
      </c>
      <c r="E44" s="41" t="s">
        <v>156</v>
      </c>
    </row>
    <row r="45" spans="1:5" ht="21.75" customHeight="1">
      <c r="A45" s="41" t="s">
        <v>157</v>
      </c>
      <c r="B45" s="42">
        <v>24</v>
      </c>
      <c r="C45" s="42">
        <v>23</v>
      </c>
      <c r="D45" s="42">
        <v>25</v>
      </c>
      <c r="E45" s="41" t="s">
        <v>158</v>
      </c>
    </row>
    <row r="46" spans="1:5" ht="18.75" customHeight="1">
      <c r="A46" s="41" t="s">
        <v>159</v>
      </c>
      <c r="B46" s="42">
        <v>36</v>
      </c>
      <c r="C46" s="42">
        <v>29</v>
      </c>
      <c r="D46" s="42">
        <v>36</v>
      </c>
      <c r="E46" s="41" t="s">
        <v>160</v>
      </c>
    </row>
    <row r="47" spans="1:5" ht="21" customHeight="1">
      <c r="A47" s="41" t="s">
        <v>161</v>
      </c>
      <c r="B47" s="42">
        <v>40</v>
      </c>
      <c r="C47" s="42">
        <v>40</v>
      </c>
      <c r="D47" s="42">
        <v>40</v>
      </c>
      <c r="E47" s="41" t="s">
        <v>162</v>
      </c>
    </row>
    <row r="48" spans="1:5" ht="57">
      <c r="A48" s="41" t="s">
        <v>163</v>
      </c>
      <c r="B48" s="42">
        <v>124</v>
      </c>
      <c r="C48" s="42">
        <v>124</v>
      </c>
      <c r="D48" s="42">
        <v>153</v>
      </c>
      <c r="E48" s="41" t="s">
        <v>164</v>
      </c>
    </row>
    <row r="49" spans="1:5" ht="42.75">
      <c r="A49" s="41" t="s">
        <v>165</v>
      </c>
      <c r="B49" s="42">
        <v>107</v>
      </c>
      <c r="C49" s="42">
        <v>83</v>
      </c>
      <c r="D49" s="42">
        <v>86</v>
      </c>
      <c r="E49" s="41" t="s">
        <v>166</v>
      </c>
    </row>
    <row r="50" spans="1:5" ht="19.5" customHeight="1">
      <c r="A50" s="41" t="s">
        <v>167</v>
      </c>
      <c r="B50" s="42">
        <v>78</v>
      </c>
      <c r="C50" s="42">
        <v>78</v>
      </c>
      <c r="D50" s="42">
        <v>78</v>
      </c>
      <c r="E50" s="41" t="s">
        <v>168</v>
      </c>
    </row>
    <row r="51" spans="1:5" ht="28.5">
      <c r="A51" s="41" t="s">
        <v>169</v>
      </c>
      <c r="B51" s="42"/>
      <c r="C51" s="42"/>
      <c r="D51" s="43">
        <v>144</v>
      </c>
      <c r="E51" s="41" t="s">
        <v>170</v>
      </c>
    </row>
    <row r="52" spans="1:5" ht="24" customHeight="1">
      <c r="A52" s="41" t="s">
        <v>171</v>
      </c>
      <c r="B52" s="42"/>
      <c r="C52" s="42"/>
      <c r="D52" s="43">
        <v>17</v>
      </c>
      <c r="E52" s="41" t="s">
        <v>172</v>
      </c>
    </row>
    <row r="53" spans="1:5" ht="24" customHeight="1">
      <c r="A53" s="44" t="s">
        <v>173</v>
      </c>
      <c r="B53" s="42"/>
      <c r="C53" s="42"/>
      <c r="D53" s="42">
        <v>13</v>
      </c>
      <c r="E53" s="45" t="s">
        <v>174</v>
      </c>
    </row>
    <row r="54" spans="1:5" ht="42.75">
      <c r="A54" s="44" t="s">
        <v>175</v>
      </c>
      <c r="B54" s="42">
        <v>60</v>
      </c>
      <c r="C54" s="42">
        <v>60</v>
      </c>
      <c r="D54" s="42">
        <v>149</v>
      </c>
      <c r="E54" s="45" t="s">
        <v>176</v>
      </c>
    </row>
    <row r="55" spans="1:5" ht="28.5">
      <c r="A55" s="44" t="s">
        <v>177</v>
      </c>
      <c r="B55" s="42"/>
      <c r="C55" s="42">
        <v>12</v>
      </c>
      <c r="D55" s="42">
        <v>356</v>
      </c>
      <c r="E55" s="45" t="s">
        <v>178</v>
      </c>
    </row>
    <row r="56" spans="1:5" ht="18" customHeight="1">
      <c r="A56" s="9" t="s">
        <v>179</v>
      </c>
      <c r="B56" s="21">
        <f>SUM(B57:B61)</f>
        <v>657</v>
      </c>
      <c r="C56" s="21">
        <f>SUM(C57:C61)</f>
        <v>737</v>
      </c>
      <c r="D56" s="21">
        <f>SUM(D57:D61)</f>
        <v>807</v>
      </c>
      <c r="E56" s="11"/>
    </row>
    <row r="57" spans="1:5" ht="14.25">
      <c r="A57" s="41" t="s">
        <v>180</v>
      </c>
      <c r="B57" s="42">
        <v>10</v>
      </c>
      <c r="C57" s="42">
        <v>9</v>
      </c>
      <c r="D57" s="42">
        <v>9</v>
      </c>
      <c r="E57" s="41" t="s">
        <v>181</v>
      </c>
    </row>
    <row r="58" spans="1:5" ht="42.75">
      <c r="A58" s="41" t="s">
        <v>182</v>
      </c>
      <c r="B58" s="42">
        <v>327</v>
      </c>
      <c r="C58" s="42">
        <v>305</v>
      </c>
      <c r="D58" s="42">
        <v>367</v>
      </c>
      <c r="E58" s="45" t="s">
        <v>183</v>
      </c>
    </row>
    <row r="59" spans="1:5" ht="28.5">
      <c r="A59" s="41" t="s">
        <v>184</v>
      </c>
      <c r="B59" s="42">
        <v>120</v>
      </c>
      <c r="C59" s="42">
        <v>113</v>
      </c>
      <c r="D59" s="42">
        <v>120</v>
      </c>
      <c r="E59" s="45" t="s">
        <v>185</v>
      </c>
    </row>
    <row r="60" spans="1:5" ht="28.5">
      <c r="A60" s="41" t="s">
        <v>186</v>
      </c>
      <c r="B60" s="42">
        <v>200</v>
      </c>
      <c r="C60" s="42">
        <v>199</v>
      </c>
      <c r="D60" s="42">
        <v>200</v>
      </c>
      <c r="E60" s="41" t="s">
        <v>187</v>
      </c>
    </row>
    <row r="61" spans="1:5" ht="28.5">
      <c r="A61" s="41" t="s">
        <v>188</v>
      </c>
      <c r="B61" s="42"/>
      <c r="C61" s="42">
        <v>111</v>
      </c>
      <c r="D61" s="42">
        <v>111</v>
      </c>
      <c r="E61" s="46" t="s">
        <v>189</v>
      </c>
    </row>
    <row r="62" spans="1:5" ht="20.25">
      <c r="A62" s="32" t="s">
        <v>190</v>
      </c>
      <c r="B62" s="47">
        <f>SUM(B63:B112)</f>
        <v>5159</v>
      </c>
      <c r="C62" s="47">
        <f>SUM(C63:C112)</f>
        <v>3766</v>
      </c>
      <c r="D62" s="47">
        <f>SUM(D63:D112)</f>
        <v>5302</v>
      </c>
      <c r="E62" s="11"/>
    </row>
    <row r="63" spans="1:5" ht="37.5">
      <c r="A63" s="9" t="s">
        <v>191</v>
      </c>
      <c r="B63" s="8">
        <v>100</v>
      </c>
      <c r="C63" s="8">
        <v>48</v>
      </c>
      <c r="D63" s="8">
        <v>100</v>
      </c>
      <c r="E63" s="11" t="s">
        <v>192</v>
      </c>
    </row>
    <row r="64" spans="1:5" ht="18.75">
      <c r="A64" s="9" t="s">
        <v>193</v>
      </c>
      <c r="B64" s="8"/>
      <c r="C64" s="8"/>
      <c r="D64" s="8">
        <v>560</v>
      </c>
      <c r="E64" s="11" t="s">
        <v>194</v>
      </c>
    </row>
    <row r="65" spans="1:5" ht="18.75">
      <c r="A65" s="9" t="s">
        <v>195</v>
      </c>
      <c r="B65" s="8">
        <v>30</v>
      </c>
      <c r="C65" s="8">
        <v>18</v>
      </c>
      <c r="D65" s="8">
        <v>7</v>
      </c>
      <c r="E65" s="11" t="s">
        <v>196</v>
      </c>
    </row>
    <row r="66" spans="1:5" ht="18.75">
      <c r="A66" s="13" t="s">
        <v>197</v>
      </c>
      <c r="B66" s="8">
        <v>100</v>
      </c>
      <c r="C66" s="8">
        <v>74</v>
      </c>
      <c r="D66" s="8">
        <v>100</v>
      </c>
      <c r="E66" s="10" t="s">
        <v>198</v>
      </c>
    </row>
    <row r="67" spans="1:5" ht="73.5" customHeight="1">
      <c r="A67" s="14" t="s">
        <v>199</v>
      </c>
      <c r="B67" s="19">
        <v>321</v>
      </c>
      <c r="C67" s="19">
        <v>307</v>
      </c>
      <c r="D67" s="19">
        <v>309</v>
      </c>
      <c r="E67" s="20" t="s">
        <v>200</v>
      </c>
    </row>
    <row r="68" spans="1:5" ht="18.75">
      <c r="A68" s="9" t="s">
        <v>201</v>
      </c>
      <c r="B68" s="8">
        <v>130</v>
      </c>
      <c r="C68" s="8">
        <v>98</v>
      </c>
      <c r="D68" s="8">
        <v>90</v>
      </c>
      <c r="E68" s="11" t="s">
        <v>202</v>
      </c>
    </row>
    <row r="69" spans="1:5" ht="56.25">
      <c r="A69" s="13" t="s">
        <v>203</v>
      </c>
      <c r="B69" s="8">
        <v>200</v>
      </c>
      <c r="C69" s="8">
        <v>200</v>
      </c>
      <c r="D69" s="8">
        <v>250</v>
      </c>
      <c r="E69" s="10" t="s">
        <v>204</v>
      </c>
    </row>
    <row r="70" spans="1:5" ht="55.5" customHeight="1">
      <c r="A70" s="9" t="s">
        <v>205</v>
      </c>
      <c r="B70" s="8">
        <v>544</v>
      </c>
      <c r="C70" s="8">
        <v>544</v>
      </c>
      <c r="D70" s="8">
        <v>533</v>
      </c>
      <c r="E70" s="48" t="s">
        <v>206</v>
      </c>
    </row>
    <row r="71" spans="1:5" ht="131.25">
      <c r="A71" s="9" t="s">
        <v>207</v>
      </c>
      <c r="B71" s="8">
        <v>1045</v>
      </c>
      <c r="C71" s="8">
        <v>1045</v>
      </c>
      <c r="D71" s="8">
        <v>1185</v>
      </c>
      <c r="E71" s="48" t="s">
        <v>208</v>
      </c>
    </row>
    <row r="72" spans="1:5" ht="18.75">
      <c r="A72" s="9" t="s">
        <v>209</v>
      </c>
      <c r="B72" s="8">
        <v>34</v>
      </c>
      <c r="C72" s="8">
        <v>34</v>
      </c>
      <c r="D72" s="8">
        <v>36</v>
      </c>
      <c r="E72" s="11" t="s">
        <v>210</v>
      </c>
    </row>
    <row r="73" spans="1:5" ht="18.75">
      <c r="A73" s="9" t="s">
        <v>211</v>
      </c>
      <c r="B73" s="8">
        <v>123</v>
      </c>
      <c r="C73" s="8">
        <v>112</v>
      </c>
      <c r="D73" s="8">
        <v>126</v>
      </c>
      <c r="E73" s="11" t="s">
        <v>212</v>
      </c>
    </row>
    <row r="74" spans="1:5" ht="56.25">
      <c r="A74" s="13" t="s">
        <v>213</v>
      </c>
      <c r="B74" s="8">
        <v>820</v>
      </c>
      <c r="C74" s="8">
        <v>620</v>
      </c>
      <c r="D74" s="8">
        <v>828</v>
      </c>
      <c r="E74" s="10" t="s">
        <v>214</v>
      </c>
    </row>
    <row r="75" spans="1:5" ht="18.75">
      <c r="A75" s="9" t="s">
        <v>215</v>
      </c>
      <c r="B75" s="8">
        <v>34</v>
      </c>
      <c r="C75" s="8">
        <v>34</v>
      </c>
      <c r="D75" s="8">
        <v>34</v>
      </c>
      <c r="E75" s="11" t="s">
        <v>216</v>
      </c>
    </row>
    <row r="76" spans="1:5" ht="37.5">
      <c r="A76" s="9" t="s">
        <v>217</v>
      </c>
      <c r="B76" s="8">
        <v>20</v>
      </c>
      <c r="C76" s="8">
        <v>20</v>
      </c>
      <c r="D76" s="8">
        <v>22</v>
      </c>
      <c r="E76" s="10" t="s">
        <v>218</v>
      </c>
    </row>
    <row r="77" spans="1:5" ht="56.25">
      <c r="A77" s="9" t="s">
        <v>219</v>
      </c>
      <c r="B77" s="8">
        <v>106</v>
      </c>
      <c r="C77" s="8">
        <v>68</v>
      </c>
      <c r="D77" s="8">
        <v>104</v>
      </c>
      <c r="E77" s="11" t="s">
        <v>220</v>
      </c>
    </row>
    <row r="78" spans="1:5" ht="37.5">
      <c r="A78" s="9" t="s">
        <v>221</v>
      </c>
      <c r="B78" s="8">
        <v>17</v>
      </c>
      <c r="C78" s="8">
        <v>17</v>
      </c>
      <c r="D78" s="8">
        <v>20</v>
      </c>
      <c r="E78" s="11" t="s">
        <v>222</v>
      </c>
    </row>
    <row r="79" spans="1:5" s="1" customFormat="1" ht="37.5">
      <c r="A79" s="9" t="s">
        <v>223</v>
      </c>
      <c r="B79" s="8">
        <v>17</v>
      </c>
      <c r="C79" s="8">
        <v>17</v>
      </c>
      <c r="D79" s="8">
        <v>27</v>
      </c>
      <c r="E79" s="11" t="s">
        <v>224</v>
      </c>
    </row>
    <row r="80" spans="1:5" ht="56.25">
      <c r="A80" s="9" t="s">
        <v>225</v>
      </c>
      <c r="B80" s="8">
        <v>25</v>
      </c>
      <c r="C80" s="8">
        <v>25</v>
      </c>
      <c r="D80" s="8">
        <v>25</v>
      </c>
      <c r="E80" s="11" t="s">
        <v>226</v>
      </c>
    </row>
    <row r="81" spans="1:5" ht="37.5">
      <c r="A81" s="9" t="s">
        <v>227</v>
      </c>
      <c r="B81" s="8">
        <v>17</v>
      </c>
      <c r="C81" s="8">
        <v>17</v>
      </c>
      <c r="D81" s="8">
        <v>27</v>
      </c>
      <c r="E81" s="11" t="s">
        <v>228</v>
      </c>
    </row>
    <row r="82" spans="1:5" s="1" customFormat="1" ht="18.75">
      <c r="A82" s="9" t="s">
        <v>229</v>
      </c>
      <c r="B82" s="8">
        <v>10</v>
      </c>
      <c r="C82" s="8">
        <v>10</v>
      </c>
      <c r="D82" s="8">
        <v>10</v>
      </c>
      <c r="E82" s="10" t="s">
        <v>230</v>
      </c>
    </row>
    <row r="83" spans="1:5" ht="18.75">
      <c r="A83" s="9" t="s">
        <v>231</v>
      </c>
      <c r="B83" s="35">
        <v>10</v>
      </c>
      <c r="C83" s="35">
        <v>5</v>
      </c>
      <c r="D83" s="35">
        <v>10</v>
      </c>
      <c r="E83" s="10" t="s">
        <v>232</v>
      </c>
    </row>
    <row r="84" spans="1:5" ht="18.75">
      <c r="A84" s="9" t="s">
        <v>233</v>
      </c>
      <c r="B84" s="8">
        <v>10</v>
      </c>
      <c r="C84" s="8">
        <v>10</v>
      </c>
      <c r="D84" s="8">
        <v>10</v>
      </c>
      <c r="E84" s="11" t="s">
        <v>234</v>
      </c>
    </row>
    <row r="85" spans="1:5" s="1" customFormat="1" ht="37.5">
      <c r="A85" s="9" t="s">
        <v>235</v>
      </c>
      <c r="B85" s="8">
        <v>44</v>
      </c>
      <c r="C85" s="8">
        <v>44</v>
      </c>
      <c r="D85" s="8">
        <v>44</v>
      </c>
      <c r="E85" s="11" t="s">
        <v>236</v>
      </c>
    </row>
    <row r="86" spans="1:5" s="1" customFormat="1" ht="18.75">
      <c r="A86" s="9" t="s">
        <v>237</v>
      </c>
      <c r="B86" s="8">
        <v>2</v>
      </c>
      <c r="C86" s="8">
        <v>2</v>
      </c>
      <c r="D86" s="8">
        <v>2</v>
      </c>
      <c r="E86" s="11" t="s">
        <v>238</v>
      </c>
    </row>
    <row r="87" spans="1:5" s="1" customFormat="1" ht="37.5">
      <c r="A87" s="13" t="s">
        <v>239</v>
      </c>
      <c r="B87" s="8">
        <v>3</v>
      </c>
      <c r="C87" s="8"/>
      <c r="D87" s="8">
        <v>8</v>
      </c>
      <c r="E87" s="10" t="s">
        <v>240</v>
      </c>
    </row>
    <row r="88" spans="1:5" s="1" customFormat="1" ht="18.75">
      <c r="A88" s="9" t="s">
        <v>241</v>
      </c>
      <c r="B88" s="8">
        <v>5</v>
      </c>
      <c r="C88" s="8">
        <v>5</v>
      </c>
      <c r="D88" s="8">
        <v>5</v>
      </c>
      <c r="E88" s="11"/>
    </row>
    <row r="89" spans="1:5" s="1" customFormat="1" ht="131.25">
      <c r="A89" s="9" t="s">
        <v>242</v>
      </c>
      <c r="B89" s="8">
        <v>82</v>
      </c>
      <c r="C89" s="8">
        <v>74</v>
      </c>
      <c r="D89" s="8">
        <v>97</v>
      </c>
      <c r="E89" s="11" t="s">
        <v>243</v>
      </c>
    </row>
    <row r="90" spans="1:5" s="1" customFormat="1" ht="18.75">
      <c r="A90" s="9" t="s">
        <v>244</v>
      </c>
      <c r="B90" s="8">
        <v>10</v>
      </c>
      <c r="C90" s="8">
        <v>10</v>
      </c>
      <c r="D90" s="8">
        <v>10</v>
      </c>
      <c r="E90" s="10"/>
    </row>
    <row r="91" spans="1:5" s="1" customFormat="1" ht="18.75">
      <c r="A91" s="9" t="s">
        <v>245</v>
      </c>
      <c r="B91" s="8"/>
      <c r="C91" s="8"/>
      <c r="D91" s="8">
        <v>10</v>
      </c>
      <c r="E91" s="10" t="s">
        <v>246</v>
      </c>
    </row>
    <row r="92" spans="1:5" s="1" customFormat="1" ht="75">
      <c r="A92" s="9" t="s">
        <v>247</v>
      </c>
      <c r="B92" s="8">
        <v>30</v>
      </c>
      <c r="C92" s="8">
        <v>20</v>
      </c>
      <c r="D92" s="8">
        <v>30</v>
      </c>
      <c r="E92" s="11" t="s">
        <v>248</v>
      </c>
    </row>
    <row r="93" spans="1:5" s="1" customFormat="1" ht="18.75">
      <c r="A93" s="9" t="s">
        <v>249</v>
      </c>
      <c r="B93" s="8">
        <v>36</v>
      </c>
      <c r="C93" s="8">
        <v>10</v>
      </c>
      <c r="D93" s="8">
        <v>36</v>
      </c>
      <c r="E93" s="11" t="s">
        <v>250</v>
      </c>
    </row>
    <row r="94" spans="1:5" s="1" customFormat="1" ht="18.75">
      <c r="A94" s="9" t="s">
        <v>251</v>
      </c>
      <c r="B94" s="8">
        <v>5</v>
      </c>
      <c r="C94" s="8">
        <v>5</v>
      </c>
      <c r="D94" s="8">
        <v>5</v>
      </c>
      <c r="E94" s="11" t="s">
        <v>252</v>
      </c>
    </row>
    <row r="95" spans="1:5" s="1" customFormat="1" ht="93.75">
      <c r="A95" s="9" t="s">
        <v>253</v>
      </c>
      <c r="B95" s="8">
        <v>55</v>
      </c>
      <c r="C95" s="8">
        <v>50</v>
      </c>
      <c r="D95" s="8">
        <v>60</v>
      </c>
      <c r="E95" s="10" t="s">
        <v>254</v>
      </c>
    </row>
    <row r="96" spans="1:5" s="1" customFormat="1" ht="37.5">
      <c r="A96" s="13" t="s">
        <v>255</v>
      </c>
      <c r="B96" s="8">
        <v>48</v>
      </c>
      <c r="C96" s="8">
        <v>48</v>
      </c>
      <c r="D96" s="8">
        <v>51</v>
      </c>
      <c r="E96" s="10" t="s">
        <v>256</v>
      </c>
    </row>
    <row r="97" spans="1:5" s="1" customFormat="1" ht="18.75">
      <c r="A97" s="9" t="s">
        <v>257</v>
      </c>
      <c r="B97" s="8">
        <v>8</v>
      </c>
      <c r="C97" s="8">
        <v>4</v>
      </c>
      <c r="D97" s="8">
        <v>4</v>
      </c>
      <c r="E97" s="10" t="s">
        <v>258</v>
      </c>
    </row>
    <row r="98" spans="1:5" s="1" customFormat="1" ht="37.5">
      <c r="A98" s="13" t="s">
        <v>259</v>
      </c>
      <c r="B98" s="8">
        <v>20</v>
      </c>
      <c r="C98" s="8">
        <v>20</v>
      </c>
      <c r="D98" s="8">
        <v>30</v>
      </c>
      <c r="E98" s="10" t="s">
        <v>260</v>
      </c>
    </row>
    <row r="99" spans="1:5" s="1" customFormat="1" ht="18.75">
      <c r="A99" s="12" t="s">
        <v>261</v>
      </c>
      <c r="B99" s="8"/>
      <c r="C99" s="8"/>
      <c r="D99" s="8">
        <v>5</v>
      </c>
      <c r="E99" s="13"/>
    </row>
    <row r="100" spans="1:5" ht="37.5">
      <c r="A100" s="9" t="s">
        <v>262</v>
      </c>
      <c r="B100" s="8">
        <v>679</v>
      </c>
      <c r="C100" s="8">
        <v>15</v>
      </c>
      <c r="D100" s="8">
        <v>33</v>
      </c>
      <c r="E100" s="10" t="s">
        <v>263</v>
      </c>
    </row>
    <row r="101" spans="1:5" ht="37.5">
      <c r="A101" s="49" t="s">
        <v>264</v>
      </c>
      <c r="B101" s="35">
        <v>5</v>
      </c>
      <c r="C101" s="35"/>
      <c r="D101" s="35">
        <v>10</v>
      </c>
      <c r="E101" s="11" t="s">
        <v>265</v>
      </c>
    </row>
    <row r="102" spans="1:5" ht="18.75">
      <c r="A102" s="9" t="s">
        <v>266</v>
      </c>
      <c r="B102" s="8">
        <v>12</v>
      </c>
      <c r="C102" s="8">
        <v>6</v>
      </c>
      <c r="D102" s="8">
        <v>12</v>
      </c>
      <c r="E102" s="11"/>
    </row>
    <row r="103" spans="1:5" ht="37.5">
      <c r="A103" s="9" t="s">
        <v>267</v>
      </c>
      <c r="B103" s="8"/>
      <c r="C103" s="8"/>
      <c r="D103" s="8">
        <v>40</v>
      </c>
      <c r="E103" s="11" t="s">
        <v>268</v>
      </c>
    </row>
    <row r="104" spans="1:5" ht="18.75">
      <c r="A104" s="9" t="s">
        <v>269</v>
      </c>
      <c r="B104" s="8">
        <v>3</v>
      </c>
      <c r="C104" s="8"/>
      <c r="D104" s="8">
        <v>3</v>
      </c>
      <c r="E104" s="11" t="s">
        <v>270</v>
      </c>
    </row>
    <row r="105" spans="1:5" ht="37.5">
      <c r="A105" s="9" t="s">
        <v>271</v>
      </c>
      <c r="B105" s="8">
        <v>53</v>
      </c>
      <c r="C105" s="8"/>
      <c r="D105" s="8">
        <v>43</v>
      </c>
      <c r="E105" s="11" t="s">
        <v>272</v>
      </c>
    </row>
    <row r="106" spans="1:5" ht="56.25">
      <c r="A106" s="9" t="s">
        <v>273</v>
      </c>
      <c r="B106" s="8">
        <v>26</v>
      </c>
      <c r="C106" s="8"/>
      <c r="D106" s="8">
        <v>31</v>
      </c>
      <c r="E106" s="11" t="s">
        <v>274</v>
      </c>
    </row>
    <row r="107" spans="1:5" ht="56.25">
      <c r="A107" s="9" t="s">
        <v>275</v>
      </c>
      <c r="B107" s="8">
        <v>20</v>
      </c>
      <c r="C107" s="8">
        <v>10</v>
      </c>
      <c r="D107" s="8">
        <v>20</v>
      </c>
      <c r="E107" s="11" t="s">
        <v>276</v>
      </c>
    </row>
    <row r="108" spans="1:5" ht="18.75">
      <c r="A108" s="9" t="s">
        <v>277</v>
      </c>
      <c r="B108" s="8">
        <v>40</v>
      </c>
      <c r="C108" s="8"/>
      <c r="D108" s="8">
        <v>40</v>
      </c>
      <c r="E108" s="10" t="s">
        <v>278</v>
      </c>
    </row>
    <row r="109" spans="1:5" ht="18.75">
      <c r="A109" s="13" t="s">
        <v>279</v>
      </c>
      <c r="B109" s="8">
        <v>10</v>
      </c>
      <c r="C109" s="8">
        <v>10</v>
      </c>
      <c r="D109" s="8">
        <v>10</v>
      </c>
      <c r="E109" s="10" t="s">
        <v>280</v>
      </c>
    </row>
    <row r="110" spans="1:5" ht="18.75">
      <c r="A110" s="13" t="s">
        <v>281</v>
      </c>
      <c r="B110" s="8">
        <v>40</v>
      </c>
      <c r="C110" s="8">
        <v>40</v>
      </c>
      <c r="D110" s="8">
        <v>40</v>
      </c>
      <c r="E110" s="10" t="s">
        <v>282</v>
      </c>
    </row>
    <row r="111" spans="1:5" ht="18.75">
      <c r="A111" s="12" t="s">
        <v>283</v>
      </c>
      <c r="B111" s="8">
        <v>10</v>
      </c>
      <c r="C111" s="8">
        <v>10</v>
      </c>
      <c r="D111" s="8">
        <v>10</v>
      </c>
      <c r="E111" s="9"/>
    </row>
    <row r="112" spans="1:5" ht="22.5" customHeight="1">
      <c r="A112" s="9" t="s">
        <v>284</v>
      </c>
      <c r="B112" s="8">
        <v>200</v>
      </c>
      <c r="C112" s="8">
        <v>60</v>
      </c>
      <c r="D112" s="8">
        <v>200</v>
      </c>
      <c r="E112" s="10" t="s">
        <v>285</v>
      </c>
    </row>
    <row r="113" spans="1:5" ht="42" customHeight="1">
      <c r="A113" s="32" t="s">
        <v>286</v>
      </c>
      <c r="B113" s="47">
        <f>B114+B124+B127+B131+B135+B138+B141+B148+B152+B161+B165+B168+B173+B178+B185+B191+B201+B204+B205+B209+B212+B217+B218</f>
        <v>4407</v>
      </c>
      <c r="C113" s="47">
        <f>C114+C124+C127+C131+C135+C138+C141+C148+C152+C161+C165+C168+C173+C178+C185+C191+C201+C204+C205+C209+C212+C217+C218</f>
        <v>3649</v>
      </c>
      <c r="D113" s="47">
        <f>D114+D124+D127+D131+D135+D138+D141+D148+D152+D161+D165+D168+D173+D178+D185+D191+D201+D204+D205+D209+D212+D217+D218+D219</f>
        <v>5377</v>
      </c>
      <c r="E113" s="50"/>
    </row>
    <row r="114" spans="1:5" s="1" customFormat="1" ht="30.75" customHeight="1">
      <c r="A114" s="9" t="s">
        <v>287</v>
      </c>
      <c r="B114" s="21">
        <f>SUM(B115:B123)</f>
        <v>1219</v>
      </c>
      <c r="C114" s="21">
        <f>SUM(C115:C123)</f>
        <v>1160</v>
      </c>
      <c r="D114" s="21">
        <f>SUM(D115:D123)</f>
        <v>1402</v>
      </c>
      <c r="E114" s="11"/>
    </row>
    <row r="115" spans="1:5" s="1" customFormat="1" ht="37.5">
      <c r="A115" s="11" t="s">
        <v>288</v>
      </c>
      <c r="B115" s="8">
        <v>5</v>
      </c>
      <c r="C115" s="8">
        <v>5</v>
      </c>
      <c r="D115" s="8">
        <v>5</v>
      </c>
      <c r="E115" s="11" t="s">
        <v>289</v>
      </c>
    </row>
    <row r="116" spans="1:5" s="1" customFormat="1" ht="21" customHeight="1">
      <c r="A116" s="11" t="s">
        <v>290</v>
      </c>
      <c r="B116" s="8">
        <v>3</v>
      </c>
      <c r="C116" s="8">
        <v>3</v>
      </c>
      <c r="D116" s="8">
        <v>3</v>
      </c>
      <c r="E116" s="11" t="s">
        <v>291</v>
      </c>
    </row>
    <row r="117" spans="1:5" s="1" customFormat="1" ht="24.75" customHeight="1">
      <c r="A117" s="11" t="s">
        <v>292</v>
      </c>
      <c r="B117" s="8">
        <v>43</v>
      </c>
      <c r="C117" s="8">
        <v>14</v>
      </c>
      <c r="D117" s="8">
        <v>42</v>
      </c>
      <c r="E117" s="10" t="s">
        <v>293</v>
      </c>
    </row>
    <row r="118" spans="1:5" s="1" customFormat="1" ht="22.5" customHeight="1">
      <c r="A118" s="11" t="s">
        <v>294</v>
      </c>
      <c r="B118" s="8">
        <v>1</v>
      </c>
      <c r="C118" s="8"/>
      <c r="D118" s="8">
        <v>1</v>
      </c>
      <c r="E118" s="11" t="s">
        <v>295</v>
      </c>
    </row>
    <row r="119" spans="1:5" s="1" customFormat="1" ht="22.5" customHeight="1">
      <c r="A119" s="11" t="s">
        <v>296</v>
      </c>
      <c r="B119" s="8">
        <v>9</v>
      </c>
      <c r="C119" s="8">
        <v>9</v>
      </c>
      <c r="D119" s="8">
        <v>8</v>
      </c>
      <c r="E119" s="10" t="s">
        <v>297</v>
      </c>
    </row>
    <row r="120" spans="1:5" s="1" customFormat="1" ht="93.75">
      <c r="A120" s="11" t="s">
        <v>298</v>
      </c>
      <c r="B120" s="8">
        <v>38</v>
      </c>
      <c r="C120" s="8">
        <v>28</v>
      </c>
      <c r="D120" s="8">
        <v>29</v>
      </c>
      <c r="E120" s="11" t="s">
        <v>299</v>
      </c>
    </row>
    <row r="121" spans="1:5" s="1" customFormat="1" ht="21" customHeight="1">
      <c r="A121" s="11" t="s">
        <v>300</v>
      </c>
      <c r="B121" s="8">
        <v>17</v>
      </c>
      <c r="C121" s="8">
        <v>13</v>
      </c>
      <c r="D121" s="8">
        <v>15</v>
      </c>
      <c r="E121" s="11" t="s">
        <v>301</v>
      </c>
    </row>
    <row r="122" spans="1:5" s="1" customFormat="1" ht="21.75" customHeight="1">
      <c r="A122" s="11" t="s">
        <v>302</v>
      </c>
      <c r="B122" s="8">
        <v>3</v>
      </c>
      <c r="C122" s="8">
        <v>3</v>
      </c>
      <c r="D122" s="8">
        <v>3</v>
      </c>
      <c r="E122" s="11" t="s">
        <v>303</v>
      </c>
    </row>
    <row r="123" spans="1:5" s="1" customFormat="1" ht="131.25">
      <c r="A123" s="11" t="s">
        <v>304</v>
      </c>
      <c r="B123" s="8">
        <v>1100</v>
      </c>
      <c r="C123" s="8">
        <v>1085</v>
      </c>
      <c r="D123" s="8">
        <v>1296</v>
      </c>
      <c r="E123" s="11" t="s">
        <v>305</v>
      </c>
    </row>
    <row r="124" spans="1:5" s="1" customFormat="1" ht="24" customHeight="1">
      <c r="A124" s="9" t="s">
        <v>306</v>
      </c>
      <c r="B124" s="21">
        <f>SUM(B125:B126)</f>
        <v>50</v>
      </c>
      <c r="C124" s="21">
        <f>SUM(C125:C126)</f>
        <v>50</v>
      </c>
      <c r="D124" s="21">
        <f>SUM(D125:D126)</f>
        <v>50</v>
      </c>
      <c r="E124" s="11"/>
    </row>
    <row r="125" spans="1:5" s="1" customFormat="1" ht="24" customHeight="1">
      <c r="A125" s="11" t="s">
        <v>307</v>
      </c>
      <c r="B125" s="8">
        <v>45</v>
      </c>
      <c r="C125" s="8">
        <v>45</v>
      </c>
      <c r="D125" s="8">
        <v>45</v>
      </c>
      <c r="E125" s="11"/>
    </row>
    <row r="126" spans="1:5" s="1" customFormat="1" ht="24" customHeight="1">
      <c r="A126" s="11" t="s">
        <v>308</v>
      </c>
      <c r="B126" s="8">
        <v>5</v>
      </c>
      <c r="C126" s="8">
        <v>5</v>
      </c>
      <c r="D126" s="8">
        <v>5</v>
      </c>
      <c r="E126" s="11"/>
    </row>
    <row r="127" spans="1:5" s="1" customFormat="1" ht="28.5" customHeight="1">
      <c r="A127" s="9" t="s">
        <v>309</v>
      </c>
      <c r="B127" s="21">
        <f>SUM(B128:B130)</f>
        <v>698</v>
      </c>
      <c r="C127" s="21">
        <f>SUM(C128:C130)</f>
        <v>668</v>
      </c>
      <c r="D127" s="21">
        <f>SUM(D128:D130)</f>
        <v>675</v>
      </c>
      <c r="E127" s="11"/>
    </row>
    <row r="128" spans="1:5" s="1" customFormat="1" ht="28.5" customHeight="1">
      <c r="A128" s="11" t="s">
        <v>310</v>
      </c>
      <c r="B128" s="8">
        <v>599</v>
      </c>
      <c r="C128" s="8">
        <v>568</v>
      </c>
      <c r="D128" s="8">
        <v>576</v>
      </c>
      <c r="E128" s="11" t="s">
        <v>311</v>
      </c>
    </row>
    <row r="129" spans="1:5" s="1" customFormat="1" ht="56.25">
      <c r="A129" s="11" t="s">
        <v>312</v>
      </c>
      <c r="B129" s="8">
        <v>4</v>
      </c>
      <c r="C129" s="8">
        <v>4</v>
      </c>
      <c r="D129" s="8">
        <v>4</v>
      </c>
      <c r="E129" s="11" t="s">
        <v>313</v>
      </c>
    </row>
    <row r="130" spans="1:5" s="1" customFormat="1" ht="112.5">
      <c r="A130" s="11" t="s">
        <v>314</v>
      </c>
      <c r="B130" s="8">
        <v>95</v>
      </c>
      <c r="C130" s="8">
        <v>96</v>
      </c>
      <c r="D130" s="8">
        <v>95</v>
      </c>
      <c r="E130" s="11" t="s">
        <v>315</v>
      </c>
    </row>
    <row r="131" spans="1:5" s="1" customFormat="1" ht="18.75">
      <c r="A131" s="9" t="s">
        <v>316</v>
      </c>
      <c r="B131" s="21">
        <f>SUM(B132:B134)</f>
        <v>229</v>
      </c>
      <c r="C131" s="21">
        <f>SUM(C132:C134)</f>
        <v>227</v>
      </c>
      <c r="D131" s="21">
        <f>SUM(D132:D134)</f>
        <v>242</v>
      </c>
      <c r="E131" s="11"/>
    </row>
    <row r="132" spans="1:5" s="1" customFormat="1" ht="18.75">
      <c r="A132" s="11" t="s">
        <v>317</v>
      </c>
      <c r="B132" s="8"/>
      <c r="C132" s="8"/>
      <c r="D132" s="8">
        <v>13</v>
      </c>
      <c r="E132" s="11"/>
    </row>
    <row r="133" spans="1:5" s="1" customFormat="1" ht="18.75">
      <c r="A133" s="11" t="s">
        <v>318</v>
      </c>
      <c r="B133" s="8">
        <v>199</v>
      </c>
      <c r="C133" s="8">
        <v>199</v>
      </c>
      <c r="D133" s="8">
        <v>199</v>
      </c>
      <c r="E133" s="11" t="s">
        <v>319</v>
      </c>
    </row>
    <row r="134" spans="1:5" s="1" customFormat="1" ht="18.75">
      <c r="A134" s="11" t="s">
        <v>320</v>
      </c>
      <c r="B134" s="8">
        <v>30</v>
      </c>
      <c r="C134" s="8">
        <v>28</v>
      </c>
      <c r="D134" s="8">
        <v>30</v>
      </c>
      <c r="E134" s="11" t="s">
        <v>321</v>
      </c>
    </row>
    <row r="135" spans="1:5" s="1" customFormat="1" ht="18.75">
      <c r="A135" s="9" t="s">
        <v>322</v>
      </c>
      <c r="B135" s="21">
        <f>SUM(B136:B137)</f>
        <v>4</v>
      </c>
      <c r="C135" s="21">
        <f>SUM(C136:C137)</f>
        <v>2</v>
      </c>
      <c r="D135" s="21">
        <f>SUM(D136:D137)</f>
        <v>4</v>
      </c>
      <c r="E135" s="11"/>
    </row>
    <row r="136" spans="1:5" s="1" customFormat="1" ht="18.75">
      <c r="A136" s="11" t="s">
        <v>323</v>
      </c>
      <c r="B136" s="8">
        <v>2</v>
      </c>
      <c r="C136" s="8">
        <v>2</v>
      </c>
      <c r="D136" s="8">
        <v>2</v>
      </c>
      <c r="E136" s="11" t="s">
        <v>238</v>
      </c>
    </row>
    <row r="137" spans="1:5" s="1" customFormat="1" ht="18.75">
      <c r="A137" s="11" t="s">
        <v>324</v>
      </c>
      <c r="B137" s="8">
        <v>2</v>
      </c>
      <c r="C137" s="8"/>
      <c r="D137" s="8">
        <v>2</v>
      </c>
      <c r="E137" s="11" t="s">
        <v>238</v>
      </c>
    </row>
    <row r="138" spans="1:5" s="1" customFormat="1" ht="18.75">
      <c r="A138" s="9" t="s">
        <v>325</v>
      </c>
      <c r="B138" s="21">
        <f>SUM(B139:B140)</f>
        <v>749</v>
      </c>
      <c r="C138" s="21">
        <f>SUM(C139:C140)</f>
        <v>555</v>
      </c>
      <c r="D138" s="21">
        <f>SUM(D139:D140)</f>
        <v>826</v>
      </c>
      <c r="E138" s="11"/>
    </row>
    <row r="139" spans="1:5" s="1" customFormat="1" ht="131.25">
      <c r="A139" s="10" t="s">
        <v>326</v>
      </c>
      <c r="B139" s="8">
        <v>449</v>
      </c>
      <c r="C139" s="8">
        <v>355</v>
      </c>
      <c r="D139" s="25">
        <v>491</v>
      </c>
      <c r="E139" s="11" t="s">
        <v>327</v>
      </c>
    </row>
    <row r="140" spans="1:5" s="1" customFormat="1" ht="56.25">
      <c r="A140" s="11" t="s">
        <v>328</v>
      </c>
      <c r="B140" s="8">
        <v>300</v>
      </c>
      <c r="C140" s="8">
        <v>200</v>
      </c>
      <c r="D140" s="8">
        <v>335</v>
      </c>
      <c r="E140" s="11" t="s">
        <v>329</v>
      </c>
    </row>
    <row r="141" spans="1:5" s="1" customFormat="1" ht="18.75">
      <c r="A141" s="9" t="s">
        <v>330</v>
      </c>
      <c r="B141" s="21">
        <f>SUM(B142:B151)</f>
        <v>233</v>
      </c>
      <c r="C141" s="21">
        <f>SUM(C142:C147)</f>
        <v>108</v>
      </c>
      <c r="D141" s="21">
        <f>SUM(D142:D147)</f>
        <v>194</v>
      </c>
      <c r="E141" s="11"/>
    </row>
    <row r="142" spans="1:5" s="1" customFormat="1" ht="37.5">
      <c r="A142" s="11" t="s">
        <v>331</v>
      </c>
      <c r="B142" s="8">
        <v>18</v>
      </c>
      <c r="C142" s="8"/>
      <c r="D142" s="8">
        <v>18</v>
      </c>
      <c r="E142" s="11" t="s">
        <v>332</v>
      </c>
    </row>
    <row r="143" spans="1:5" s="1" customFormat="1" ht="18.75">
      <c r="A143" s="11" t="s">
        <v>333</v>
      </c>
      <c r="B143" s="8">
        <v>27</v>
      </c>
      <c r="C143" s="8"/>
      <c r="D143" s="8">
        <v>27</v>
      </c>
      <c r="E143" s="11" t="s">
        <v>334</v>
      </c>
    </row>
    <row r="144" spans="1:5" s="1" customFormat="1" ht="75">
      <c r="A144" s="11" t="s">
        <v>335</v>
      </c>
      <c r="B144" s="8">
        <v>96</v>
      </c>
      <c r="C144" s="8">
        <v>91</v>
      </c>
      <c r="D144" s="25">
        <v>95</v>
      </c>
      <c r="E144" s="10" t="s">
        <v>336</v>
      </c>
    </row>
    <row r="145" spans="1:5" s="1" customFormat="1" ht="37.5">
      <c r="A145" s="24" t="s">
        <v>337</v>
      </c>
      <c r="B145" s="8">
        <v>23</v>
      </c>
      <c r="C145" s="8"/>
      <c r="D145" s="8">
        <v>25</v>
      </c>
      <c r="E145" s="10" t="s">
        <v>338</v>
      </c>
    </row>
    <row r="146" spans="1:5" s="1" customFormat="1" ht="37.5">
      <c r="A146" s="11" t="s">
        <v>339</v>
      </c>
      <c r="B146" s="8">
        <v>24</v>
      </c>
      <c r="C146" s="8">
        <v>17</v>
      </c>
      <c r="D146" s="8">
        <v>24</v>
      </c>
      <c r="E146" s="11" t="s">
        <v>340</v>
      </c>
    </row>
    <row r="147" spans="1:5" s="1" customFormat="1" ht="18.75">
      <c r="A147" s="11" t="s">
        <v>341</v>
      </c>
      <c r="B147" s="8">
        <v>5</v>
      </c>
      <c r="C147" s="8"/>
      <c r="D147" s="8">
        <v>5</v>
      </c>
      <c r="E147" s="11" t="s">
        <v>342</v>
      </c>
    </row>
    <row r="148" spans="1:5" s="1" customFormat="1" ht="18.75">
      <c r="A148" s="9" t="s">
        <v>343</v>
      </c>
      <c r="B148" s="8">
        <f>B149+B150+B151</f>
        <v>20</v>
      </c>
      <c r="C148" s="8">
        <f>C149+C150+C151</f>
        <v>0</v>
      </c>
      <c r="D148" s="8">
        <f>D149+D150+D151</f>
        <v>22</v>
      </c>
      <c r="E148" s="11"/>
    </row>
    <row r="149" spans="1:5" s="1" customFormat="1" ht="18.75">
      <c r="A149" s="11" t="s">
        <v>344</v>
      </c>
      <c r="B149" s="8">
        <v>11</v>
      </c>
      <c r="C149" s="8"/>
      <c r="D149" s="8">
        <v>11</v>
      </c>
      <c r="E149" s="11" t="s">
        <v>345</v>
      </c>
    </row>
    <row r="150" spans="1:5" s="1" customFormat="1" ht="18.75">
      <c r="A150" s="11" t="s">
        <v>346</v>
      </c>
      <c r="B150" s="8"/>
      <c r="C150" s="8"/>
      <c r="D150" s="8">
        <v>2</v>
      </c>
      <c r="E150" s="11" t="s">
        <v>347</v>
      </c>
    </row>
    <row r="151" spans="1:5" s="1" customFormat="1" ht="18.75">
      <c r="A151" s="11" t="s">
        <v>348</v>
      </c>
      <c r="B151" s="8">
        <v>9</v>
      </c>
      <c r="C151" s="8"/>
      <c r="D151" s="8">
        <v>9</v>
      </c>
      <c r="E151" s="11" t="s">
        <v>349</v>
      </c>
    </row>
    <row r="152" spans="1:5" s="1" customFormat="1" ht="18.75">
      <c r="A152" s="12" t="s">
        <v>350</v>
      </c>
      <c r="B152" s="21">
        <f>SUM(B153:B160)</f>
        <v>134</v>
      </c>
      <c r="C152" s="21">
        <f>SUM(C153:C160)</f>
        <v>86</v>
      </c>
      <c r="D152" s="21">
        <f>SUM(D153:D160)</f>
        <v>134</v>
      </c>
      <c r="E152" s="10"/>
    </row>
    <row r="153" spans="1:5" s="1" customFormat="1" ht="37.5">
      <c r="A153" s="10" t="s">
        <v>351</v>
      </c>
      <c r="B153" s="8">
        <v>26</v>
      </c>
      <c r="C153" s="8">
        <v>6</v>
      </c>
      <c r="D153" s="8">
        <v>26</v>
      </c>
      <c r="E153" s="10" t="s">
        <v>352</v>
      </c>
    </row>
    <row r="154" spans="1:5" s="1" customFormat="1" ht="18.75">
      <c r="A154" s="10" t="s">
        <v>353</v>
      </c>
      <c r="B154" s="8">
        <v>5</v>
      </c>
      <c r="C154" s="8"/>
      <c r="D154" s="8">
        <v>5</v>
      </c>
      <c r="E154" s="10"/>
    </row>
    <row r="155" spans="1:5" s="1" customFormat="1" ht="18.75">
      <c r="A155" s="10" t="s">
        <v>354</v>
      </c>
      <c r="B155" s="8">
        <v>5</v>
      </c>
      <c r="C155" s="8"/>
      <c r="D155" s="8">
        <v>5</v>
      </c>
      <c r="E155" s="10"/>
    </row>
    <row r="156" spans="1:5" s="1" customFormat="1" ht="37.5">
      <c r="A156" s="24" t="s">
        <v>355</v>
      </c>
      <c r="B156" s="8">
        <v>20</v>
      </c>
      <c r="C156" s="8">
        <v>20</v>
      </c>
      <c r="D156" s="8">
        <v>20</v>
      </c>
      <c r="E156" s="10" t="s">
        <v>356</v>
      </c>
    </row>
    <row r="157" spans="1:5" s="1" customFormat="1" ht="18.75">
      <c r="A157" s="24" t="s">
        <v>357</v>
      </c>
      <c r="B157" s="8">
        <v>10</v>
      </c>
      <c r="C157" s="8">
        <v>10</v>
      </c>
      <c r="D157" s="8">
        <v>10</v>
      </c>
      <c r="E157" s="10" t="s">
        <v>358</v>
      </c>
    </row>
    <row r="158" spans="1:5" s="1" customFormat="1" ht="37.5">
      <c r="A158" s="24" t="s">
        <v>359</v>
      </c>
      <c r="B158" s="8">
        <v>28</v>
      </c>
      <c r="C158" s="8">
        <v>10</v>
      </c>
      <c r="D158" s="8">
        <v>28</v>
      </c>
      <c r="E158" s="10" t="s">
        <v>360</v>
      </c>
    </row>
    <row r="159" spans="1:5" s="1" customFormat="1" ht="18.75">
      <c r="A159" s="24" t="s">
        <v>361</v>
      </c>
      <c r="B159" s="8">
        <v>3</v>
      </c>
      <c r="C159" s="8">
        <v>3</v>
      </c>
      <c r="D159" s="8">
        <v>3</v>
      </c>
      <c r="E159" s="10" t="s">
        <v>362</v>
      </c>
    </row>
    <row r="160" spans="1:5" s="1" customFormat="1" ht="56.25">
      <c r="A160" s="24" t="s">
        <v>363</v>
      </c>
      <c r="B160" s="8">
        <v>37</v>
      </c>
      <c r="C160" s="8">
        <v>37</v>
      </c>
      <c r="D160" s="8">
        <v>37</v>
      </c>
      <c r="E160" s="10" t="s">
        <v>364</v>
      </c>
    </row>
    <row r="161" spans="1:5" s="1" customFormat="1" ht="18.75">
      <c r="A161" s="9" t="s">
        <v>365</v>
      </c>
      <c r="B161" s="21">
        <f>SUM(B162:B164)</f>
        <v>290</v>
      </c>
      <c r="C161" s="21">
        <f>SUM(C162:C164)</f>
        <v>287</v>
      </c>
      <c r="D161" s="21">
        <f>SUM(D162:D164)</f>
        <v>295</v>
      </c>
      <c r="E161" s="11"/>
    </row>
    <row r="162" spans="1:5" s="1" customFormat="1" ht="150">
      <c r="A162" s="11" t="s">
        <v>366</v>
      </c>
      <c r="B162" s="8">
        <v>267</v>
      </c>
      <c r="C162" s="8">
        <v>267</v>
      </c>
      <c r="D162" s="25">
        <v>267</v>
      </c>
      <c r="E162" s="10" t="s">
        <v>367</v>
      </c>
    </row>
    <row r="163" spans="1:5" s="1" customFormat="1" ht="18.75">
      <c r="A163" s="11" t="s">
        <v>368</v>
      </c>
      <c r="B163" s="8">
        <v>17</v>
      </c>
      <c r="C163" s="8">
        <v>17</v>
      </c>
      <c r="D163" s="8">
        <v>25</v>
      </c>
      <c r="E163" s="11" t="s">
        <v>369</v>
      </c>
    </row>
    <row r="164" spans="1:5" s="1" customFormat="1" ht="18.75">
      <c r="A164" s="10" t="s">
        <v>370</v>
      </c>
      <c r="B164" s="8">
        <v>6</v>
      </c>
      <c r="C164" s="8">
        <v>3</v>
      </c>
      <c r="D164" s="8">
        <v>3</v>
      </c>
      <c r="E164" s="11" t="s">
        <v>371</v>
      </c>
    </row>
    <row r="165" spans="1:5" s="1" customFormat="1" ht="18.75">
      <c r="A165" s="13" t="s">
        <v>372</v>
      </c>
      <c r="B165" s="21">
        <f>SUM(B166:B167)</f>
        <v>103</v>
      </c>
      <c r="C165" s="21">
        <f>SUM(C166:C167)</f>
        <v>79</v>
      </c>
      <c r="D165" s="21">
        <f>SUM(D166:D167)</f>
        <v>107</v>
      </c>
      <c r="E165" s="11"/>
    </row>
    <row r="166" spans="1:5" s="1" customFormat="1" ht="37.5">
      <c r="A166" s="11" t="s">
        <v>373</v>
      </c>
      <c r="B166" s="8">
        <v>76</v>
      </c>
      <c r="C166" s="8">
        <v>79</v>
      </c>
      <c r="D166" s="8">
        <v>80</v>
      </c>
      <c r="E166" s="11" t="s">
        <v>374</v>
      </c>
    </row>
    <row r="167" spans="1:5" s="1" customFormat="1" ht="18.75">
      <c r="A167" s="11" t="s">
        <v>375</v>
      </c>
      <c r="B167" s="8">
        <v>27</v>
      </c>
      <c r="C167" s="8"/>
      <c r="D167" s="8">
        <v>27</v>
      </c>
      <c r="E167" s="11" t="s">
        <v>376</v>
      </c>
    </row>
    <row r="168" spans="1:5" s="1" customFormat="1" ht="18.75">
      <c r="A168" s="9" t="s">
        <v>377</v>
      </c>
      <c r="B168" s="21">
        <f>SUM(B169:B172)</f>
        <v>45</v>
      </c>
      <c r="C168" s="21">
        <f>SUM(C169:C172)</f>
        <v>17</v>
      </c>
      <c r="D168" s="21">
        <f>SUM(D169:D172)</f>
        <v>46</v>
      </c>
      <c r="E168" s="10" t="s">
        <v>378</v>
      </c>
    </row>
    <row r="169" spans="1:5" s="1" customFormat="1" ht="18.75">
      <c r="A169" s="11" t="s">
        <v>379</v>
      </c>
      <c r="B169" s="8">
        <v>8</v>
      </c>
      <c r="C169" s="8">
        <v>5</v>
      </c>
      <c r="D169" s="8">
        <v>8</v>
      </c>
      <c r="E169" s="11" t="s">
        <v>380</v>
      </c>
    </row>
    <row r="170" spans="1:5" s="1" customFormat="1" ht="18.75">
      <c r="A170" s="24" t="s">
        <v>381</v>
      </c>
      <c r="B170" s="8">
        <v>7</v>
      </c>
      <c r="C170" s="8">
        <v>4</v>
      </c>
      <c r="D170" s="8">
        <v>8</v>
      </c>
      <c r="E170" s="10" t="s">
        <v>382</v>
      </c>
    </row>
    <row r="171" spans="1:5" s="1" customFormat="1" ht="18.75">
      <c r="A171" s="11" t="s">
        <v>383</v>
      </c>
      <c r="B171" s="8">
        <v>15</v>
      </c>
      <c r="C171" s="8"/>
      <c r="D171" s="8">
        <v>15</v>
      </c>
      <c r="E171" s="11" t="s">
        <v>384</v>
      </c>
    </row>
    <row r="172" spans="1:5" s="1" customFormat="1" ht="18.75">
      <c r="A172" s="24" t="s">
        <v>385</v>
      </c>
      <c r="B172" s="8">
        <v>15</v>
      </c>
      <c r="C172" s="8">
        <v>8</v>
      </c>
      <c r="D172" s="8">
        <v>15</v>
      </c>
      <c r="E172" s="10" t="s">
        <v>386</v>
      </c>
    </row>
    <row r="173" spans="1:5" s="1" customFormat="1" ht="18.75">
      <c r="A173" s="9" t="s">
        <v>387</v>
      </c>
      <c r="B173" s="21">
        <f>SUM(B174:B177)</f>
        <v>18</v>
      </c>
      <c r="C173" s="21">
        <f>SUM(C174:C177)</f>
        <v>8</v>
      </c>
      <c r="D173" s="21">
        <f>SUM(D174:D177)</f>
        <v>18</v>
      </c>
      <c r="E173" s="11"/>
    </row>
    <row r="174" spans="1:5" s="1" customFormat="1" ht="18.75">
      <c r="A174" s="11" t="s">
        <v>388</v>
      </c>
      <c r="B174" s="8">
        <v>3</v>
      </c>
      <c r="C174" s="8"/>
      <c r="D174" s="8">
        <v>3</v>
      </c>
      <c r="E174" s="11" t="s">
        <v>389</v>
      </c>
    </row>
    <row r="175" spans="1:5" s="1" customFormat="1" ht="18.75">
      <c r="A175" s="11" t="s">
        <v>390</v>
      </c>
      <c r="B175" s="8">
        <v>10</v>
      </c>
      <c r="C175" s="8">
        <v>5</v>
      </c>
      <c r="D175" s="8">
        <v>10</v>
      </c>
      <c r="E175" s="11" t="s">
        <v>391</v>
      </c>
    </row>
    <row r="176" spans="1:5" s="1" customFormat="1" ht="18.75">
      <c r="A176" s="24" t="s">
        <v>392</v>
      </c>
      <c r="B176" s="8">
        <v>3</v>
      </c>
      <c r="C176" s="8">
        <v>3</v>
      </c>
      <c r="D176" s="8">
        <v>3</v>
      </c>
      <c r="E176" s="10" t="s">
        <v>393</v>
      </c>
    </row>
    <row r="177" spans="1:5" s="1" customFormat="1" ht="18.75">
      <c r="A177" s="24" t="s">
        <v>394</v>
      </c>
      <c r="B177" s="8">
        <v>2</v>
      </c>
      <c r="C177" s="8"/>
      <c r="D177" s="8">
        <v>2</v>
      </c>
      <c r="E177" s="10"/>
    </row>
    <row r="178" spans="1:5" ht="18.75">
      <c r="A178" s="9" t="s">
        <v>395</v>
      </c>
      <c r="B178" s="21">
        <f>SUM(B179:B184)</f>
        <v>145</v>
      </c>
      <c r="C178" s="21">
        <f>SUM(C179:C184)</f>
        <v>147</v>
      </c>
      <c r="D178" s="21">
        <f>SUM(D179:D184)</f>
        <v>173</v>
      </c>
      <c r="E178" s="10"/>
    </row>
    <row r="179" spans="1:5" ht="18.75">
      <c r="A179" s="11" t="s">
        <v>396</v>
      </c>
      <c r="B179" s="8">
        <v>5</v>
      </c>
      <c r="C179" s="8"/>
      <c r="D179" s="8">
        <v>5</v>
      </c>
      <c r="E179" s="11" t="s">
        <v>238</v>
      </c>
    </row>
    <row r="180" spans="1:5" ht="18.75">
      <c r="A180" s="11" t="s">
        <v>397</v>
      </c>
      <c r="B180" s="8">
        <v>30</v>
      </c>
      <c r="C180" s="8">
        <v>15</v>
      </c>
      <c r="D180" s="8">
        <v>10</v>
      </c>
      <c r="E180" s="11" t="s">
        <v>238</v>
      </c>
    </row>
    <row r="181" spans="1:5" ht="18.75">
      <c r="A181" s="11" t="s">
        <v>398</v>
      </c>
      <c r="B181" s="8">
        <v>72</v>
      </c>
      <c r="C181" s="8">
        <v>72</v>
      </c>
      <c r="D181" s="8">
        <v>72</v>
      </c>
      <c r="E181" s="11" t="s">
        <v>399</v>
      </c>
    </row>
    <row r="182" spans="1:5" ht="18.75">
      <c r="A182" s="24" t="s">
        <v>400</v>
      </c>
      <c r="B182" s="8">
        <v>38</v>
      </c>
      <c r="C182" s="8">
        <v>38</v>
      </c>
      <c r="D182" s="8">
        <v>38</v>
      </c>
      <c r="E182" s="11" t="s">
        <v>401</v>
      </c>
    </row>
    <row r="183" spans="1:5" ht="18.75">
      <c r="A183" s="24" t="s">
        <v>402</v>
      </c>
      <c r="B183" s="8"/>
      <c r="C183" s="8"/>
      <c r="D183" s="8">
        <v>30</v>
      </c>
      <c r="E183" s="11" t="s">
        <v>403</v>
      </c>
    </row>
    <row r="184" spans="1:5" ht="18.75">
      <c r="A184" s="24" t="s">
        <v>404</v>
      </c>
      <c r="B184" s="8"/>
      <c r="C184" s="8">
        <v>22</v>
      </c>
      <c r="D184" s="8">
        <v>18</v>
      </c>
      <c r="E184" s="11" t="s">
        <v>405</v>
      </c>
    </row>
    <row r="185" spans="1:5" ht="18.75">
      <c r="A185" s="13" t="s">
        <v>406</v>
      </c>
      <c r="B185" s="21">
        <f>SUM(B186:B190)</f>
        <v>255</v>
      </c>
      <c r="C185" s="21">
        <f>SUM(C186:C190)</f>
        <v>156</v>
      </c>
      <c r="D185" s="21">
        <f>SUM(D186:D190)</f>
        <v>215</v>
      </c>
      <c r="E185" s="11"/>
    </row>
    <row r="186" spans="1:5" ht="18.75">
      <c r="A186" s="11" t="s">
        <v>407</v>
      </c>
      <c r="B186" s="8">
        <v>30</v>
      </c>
      <c r="C186" s="8">
        <v>30</v>
      </c>
      <c r="D186" s="8">
        <v>30</v>
      </c>
      <c r="E186" s="11"/>
    </row>
    <row r="187" spans="1:5" ht="18.75">
      <c r="A187" s="11" t="s">
        <v>408</v>
      </c>
      <c r="B187" s="8">
        <v>45</v>
      </c>
      <c r="C187" s="8">
        <v>38</v>
      </c>
      <c r="D187" s="8">
        <v>45</v>
      </c>
      <c r="E187" s="11"/>
    </row>
    <row r="188" spans="1:5" ht="18.75">
      <c r="A188" s="11" t="s">
        <v>409</v>
      </c>
      <c r="B188" s="8">
        <v>100</v>
      </c>
      <c r="C188" s="8">
        <v>32</v>
      </c>
      <c r="D188" s="8">
        <v>60</v>
      </c>
      <c r="E188" s="11" t="s">
        <v>410</v>
      </c>
    </row>
    <row r="189" spans="1:5" ht="18.75">
      <c r="A189" s="11" t="s">
        <v>411</v>
      </c>
      <c r="B189" s="8">
        <v>40</v>
      </c>
      <c r="C189" s="8">
        <v>16</v>
      </c>
      <c r="D189" s="8">
        <v>40</v>
      </c>
      <c r="E189" s="11"/>
    </row>
    <row r="190" spans="1:5" ht="18.75">
      <c r="A190" s="11" t="s">
        <v>412</v>
      </c>
      <c r="B190" s="8">
        <v>40</v>
      </c>
      <c r="C190" s="8">
        <v>40</v>
      </c>
      <c r="D190" s="8">
        <v>40</v>
      </c>
      <c r="E190" s="11"/>
    </row>
    <row r="191" spans="1:5" ht="18.75">
      <c r="A191" s="13" t="s">
        <v>413</v>
      </c>
      <c r="B191" s="21">
        <f>SUM(B192:B196)</f>
        <v>80</v>
      </c>
      <c r="C191" s="21">
        <f>SUM(C192:C200)</f>
        <v>64</v>
      </c>
      <c r="D191" s="21">
        <f>SUM(D192:D200)</f>
        <v>558</v>
      </c>
      <c r="E191" s="11"/>
    </row>
    <row r="192" spans="1:5" ht="37.5">
      <c r="A192" s="10" t="s">
        <v>414</v>
      </c>
      <c r="B192" s="8">
        <v>40</v>
      </c>
      <c r="C192" s="8">
        <v>33</v>
      </c>
      <c r="D192" s="25">
        <v>33</v>
      </c>
      <c r="E192" s="10" t="s">
        <v>415</v>
      </c>
    </row>
    <row r="193" spans="1:5" ht="37.5">
      <c r="A193" s="11" t="s">
        <v>416</v>
      </c>
      <c r="B193" s="8"/>
      <c r="C193" s="8"/>
      <c r="D193" s="25">
        <v>255</v>
      </c>
      <c r="E193" s="11" t="s">
        <v>417</v>
      </c>
    </row>
    <row r="194" spans="1:5" ht="56.25">
      <c r="A194" s="11" t="s">
        <v>418</v>
      </c>
      <c r="B194" s="8"/>
      <c r="C194" s="8"/>
      <c r="D194" s="25">
        <v>50</v>
      </c>
      <c r="E194" s="11" t="s">
        <v>419</v>
      </c>
    </row>
    <row r="195" spans="1:5" ht="18.75">
      <c r="A195" s="10" t="s">
        <v>420</v>
      </c>
      <c r="B195" s="8">
        <v>40</v>
      </c>
      <c r="C195" s="8">
        <v>31</v>
      </c>
      <c r="D195" s="25">
        <v>50</v>
      </c>
      <c r="E195" s="10" t="s">
        <v>421</v>
      </c>
    </row>
    <row r="196" spans="1:5" ht="18.75">
      <c r="A196" s="11" t="s">
        <v>422</v>
      </c>
      <c r="B196" s="8"/>
      <c r="C196" s="8"/>
      <c r="D196" s="25">
        <v>10</v>
      </c>
      <c r="E196" s="11" t="s">
        <v>423</v>
      </c>
    </row>
    <row r="197" spans="1:5" ht="18.75">
      <c r="A197" s="11" t="s">
        <v>424</v>
      </c>
      <c r="B197" s="8"/>
      <c r="C197" s="8"/>
      <c r="D197" s="25">
        <v>46</v>
      </c>
      <c r="E197" s="11" t="s">
        <v>425</v>
      </c>
    </row>
    <row r="198" spans="1:5" ht="18.75">
      <c r="A198" s="11" t="s">
        <v>426</v>
      </c>
      <c r="B198" s="8"/>
      <c r="C198" s="8"/>
      <c r="D198" s="25">
        <v>11</v>
      </c>
      <c r="E198" s="11" t="s">
        <v>427</v>
      </c>
    </row>
    <row r="199" spans="1:5" ht="37.5">
      <c r="A199" s="11" t="s">
        <v>428</v>
      </c>
      <c r="B199" s="8"/>
      <c r="C199" s="8"/>
      <c r="D199" s="25">
        <v>60</v>
      </c>
      <c r="E199" s="11" t="s">
        <v>429</v>
      </c>
    </row>
    <row r="200" spans="1:5" ht="37.5">
      <c r="A200" s="11" t="s">
        <v>430</v>
      </c>
      <c r="B200" s="8"/>
      <c r="C200" s="8"/>
      <c r="D200" s="25">
        <v>43</v>
      </c>
      <c r="E200" s="11" t="s">
        <v>431</v>
      </c>
    </row>
    <row r="201" spans="1:5" ht="18.75">
      <c r="A201" s="9" t="s">
        <v>432</v>
      </c>
      <c r="B201" s="21">
        <f>SUM(B202:B203)</f>
        <v>20</v>
      </c>
      <c r="C201" s="21">
        <f>SUM(C202:C203)</f>
        <v>10</v>
      </c>
      <c r="D201" s="21">
        <f>SUM(D202:D203)</f>
        <v>25</v>
      </c>
      <c r="E201" s="11"/>
    </row>
    <row r="202" spans="1:5" ht="37.5">
      <c r="A202" s="11" t="s">
        <v>433</v>
      </c>
      <c r="B202" s="8">
        <v>10</v>
      </c>
      <c r="C202" s="8">
        <v>10</v>
      </c>
      <c r="D202" s="8">
        <v>15</v>
      </c>
      <c r="E202" s="11" t="s">
        <v>434</v>
      </c>
    </row>
    <row r="203" spans="1:5" ht="18.75">
      <c r="A203" s="11" t="s">
        <v>435</v>
      </c>
      <c r="B203" s="8">
        <v>10</v>
      </c>
      <c r="C203" s="8"/>
      <c r="D203" s="8">
        <v>10</v>
      </c>
      <c r="E203" s="11"/>
    </row>
    <row r="204" spans="1:5" ht="18.75">
      <c r="A204" s="9" t="s">
        <v>436</v>
      </c>
      <c r="B204" s="8">
        <v>1</v>
      </c>
      <c r="C204" s="8"/>
      <c r="D204" s="8">
        <v>1</v>
      </c>
      <c r="E204" s="11" t="s">
        <v>437</v>
      </c>
    </row>
    <row r="205" spans="1:5" ht="18.75">
      <c r="A205" s="9" t="s">
        <v>438</v>
      </c>
      <c r="B205" s="21">
        <f>SUM(B34:B34)</f>
        <v>54</v>
      </c>
      <c r="C205" s="21">
        <f>SUM(C206:C208)</f>
        <v>0</v>
      </c>
      <c r="D205" s="21">
        <f>SUM(D206:D208)</f>
        <v>277</v>
      </c>
      <c r="E205" s="11"/>
    </row>
    <row r="206" spans="1:5" ht="37.5">
      <c r="A206" s="11" t="s">
        <v>439</v>
      </c>
      <c r="B206" s="8">
        <v>20</v>
      </c>
      <c r="C206" s="8"/>
      <c r="D206" s="8">
        <v>10</v>
      </c>
      <c r="E206" s="11" t="s">
        <v>440</v>
      </c>
    </row>
    <row r="207" spans="1:5" ht="18.75">
      <c r="A207" s="11" t="s">
        <v>441</v>
      </c>
      <c r="B207" s="8">
        <v>35</v>
      </c>
      <c r="C207" s="8"/>
      <c r="D207" s="8">
        <v>35</v>
      </c>
      <c r="E207" s="11" t="s">
        <v>442</v>
      </c>
    </row>
    <row r="208" spans="1:5" ht="18.75">
      <c r="A208" s="11" t="s">
        <v>443</v>
      </c>
      <c r="B208" s="8"/>
      <c r="C208" s="8"/>
      <c r="D208" s="25">
        <v>232</v>
      </c>
      <c r="E208" s="11" t="s">
        <v>444</v>
      </c>
    </row>
    <row r="209" spans="1:5" ht="18.75">
      <c r="A209" s="9" t="s">
        <v>445</v>
      </c>
      <c r="B209" s="21">
        <f>SUM(B210:B211)</f>
        <v>35</v>
      </c>
      <c r="C209" s="21">
        <f>SUM(C210:C211)</f>
        <v>15</v>
      </c>
      <c r="D209" s="21">
        <f>SUM(D210:D211)</f>
        <v>27</v>
      </c>
      <c r="E209" s="11"/>
    </row>
    <row r="210" spans="1:5" ht="37.5">
      <c r="A210" s="11" t="s">
        <v>446</v>
      </c>
      <c r="B210" s="8">
        <v>15</v>
      </c>
      <c r="C210" s="8">
        <v>15</v>
      </c>
      <c r="D210" s="8">
        <v>12</v>
      </c>
      <c r="E210" s="11" t="s">
        <v>447</v>
      </c>
    </row>
    <row r="211" spans="1:5" ht="37.5">
      <c r="A211" s="11" t="s">
        <v>448</v>
      </c>
      <c r="B211" s="8">
        <v>20</v>
      </c>
      <c r="C211" s="8"/>
      <c r="D211" s="8">
        <v>15</v>
      </c>
      <c r="E211" s="11" t="s">
        <v>449</v>
      </c>
    </row>
    <row r="212" spans="1:5" ht="18.75">
      <c r="A212" s="49" t="s">
        <v>450</v>
      </c>
      <c r="B212" s="33">
        <f>SUM(B213:B216)</f>
        <v>25</v>
      </c>
      <c r="C212" s="33">
        <f>SUM(C213:C216)</f>
        <v>10</v>
      </c>
      <c r="D212" s="33">
        <f>SUM(D213:D216)</f>
        <v>30</v>
      </c>
      <c r="E212" s="11"/>
    </row>
    <row r="213" spans="1:5" ht="18.75">
      <c r="A213" s="11" t="s">
        <v>451</v>
      </c>
      <c r="B213" s="8">
        <v>5</v>
      </c>
      <c r="C213" s="8"/>
      <c r="D213" s="8">
        <v>5</v>
      </c>
      <c r="E213" s="11" t="s">
        <v>452</v>
      </c>
    </row>
    <row r="214" spans="1:5" ht="18.75">
      <c r="A214" s="11" t="s">
        <v>453</v>
      </c>
      <c r="B214" s="8">
        <v>5</v>
      </c>
      <c r="C214" s="8"/>
      <c r="D214" s="8">
        <v>5</v>
      </c>
      <c r="E214" s="11" t="s">
        <v>454</v>
      </c>
    </row>
    <row r="215" spans="1:5" ht="18.75">
      <c r="A215" s="11" t="s">
        <v>455</v>
      </c>
      <c r="B215" s="8">
        <v>10</v>
      </c>
      <c r="C215" s="8">
        <v>5</v>
      </c>
      <c r="D215" s="8">
        <v>15</v>
      </c>
      <c r="E215" s="11"/>
    </row>
    <row r="216" spans="1:5" ht="18.75">
      <c r="A216" s="51" t="s">
        <v>456</v>
      </c>
      <c r="B216" s="35">
        <v>5</v>
      </c>
      <c r="C216" s="35">
        <v>5</v>
      </c>
      <c r="D216" s="35">
        <v>5</v>
      </c>
      <c r="E216" s="11"/>
    </row>
    <row r="217" spans="1:5" ht="18.75">
      <c r="A217" s="9" t="s">
        <v>457</v>
      </c>
      <c r="B217" s="21"/>
      <c r="C217" s="21"/>
      <c r="D217" s="8">
        <v>1</v>
      </c>
      <c r="E217" s="10"/>
    </row>
    <row r="218" spans="1:5" ht="18.75">
      <c r="A218" s="9" t="s">
        <v>458</v>
      </c>
      <c r="B218" s="21"/>
      <c r="C218" s="21"/>
      <c r="D218" s="21">
        <v>11</v>
      </c>
      <c r="E218" s="10" t="s">
        <v>459</v>
      </c>
    </row>
    <row r="219" spans="1:5" ht="37.5">
      <c r="A219" s="9" t="s">
        <v>460</v>
      </c>
      <c r="B219" s="21"/>
      <c r="C219" s="21"/>
      <c r="D219" s="21">
        <v>44</v>
      </c>
      <c r="E219" s="11" t="s">
        <v>461</v>
      </c>
    </row>
    <row r="220" spans="1:5" ht="20.25">
      <c r="A220" s="32" t="s">
        <v>462</v>
      </c>
      <c r="B220" s="21">
        <f>B221+B231+B234+B235+B239+B243+B244+B245+B246+B249+B250+B251+B252+B253+B254+B255+B256</f>
        <v>680</v>
      </c>
      <c r="C220" s="21">
        <f>C221+C231+C234+C235+C239+C243+C244+C245+C246+C249+C250+C251+C252+C253+C254+C255+C256</f>
        <v>641</v>
      </c>
      <c r="D220" s="21">
        <f>D221+D231+D234+D235+D239+D243+D244+D245+D246+D249+D250+D251+D252+D253+D254+D255+D256</f>
        <v>996</v>
      </c>
      <c r="E220" s="11"/>
    </row>
    <row r="221" spans="1:5" ht="18.75">
      <c r="A221" s="9" t="s">
        <v>463</v>
      </c>
      <c r="B221" s="21">
        <f>SUM(B222:B230)</f>
        <v>119</v>
      </c>
      <c r="C221" s="21">
        <f>SUM(C222:C230)</f>
        <v>89</v>
      </c>
      <c r="D221" s="21">
        <f>SUM(D222:D230)</f>
        <v>119</v>
      </c>
      <c r="E221" s="11"/>
    </row>
    <row r="222" spans="1:5" ht="18.75">
      <c r="A222" s="11" t="s">
        <v>464</v>
      </c>
      <c r="B222" s="8">
        <v>33</v>
      </c>
      <c r="C222" s="8">
        <v>33</v>
      </c>
      <c r="D222" s="8">
        <v>33</v>
      </c>
      <c r="E222" s="11"/>
    </row>
    <row r="223" spans="1:5" ht="18.75">
      <c r="A223" s="11" t="s">
        <v>465</v>
      </c>
      <c r="B223" s="8">
        <v>25</v>
      </c>
      <c r="C223" s="8">
        <v>25</v>
      </c>
      <c r="D223" s="8">
        <v>25</v>
      </c>
      <c r="E223" s="11"/>
    </row>
    <row r="224" spans="1:5" ht="18.75">
      <c r="A224" s="11" t="s">
        <v>466</v>
      </c>
      <c r="B224" s="8">
        <v>4</v>
      </c>
      <c r="C224" s="8">
        <v>4</v>
      </c>
      <c r="D224" s="8">
        <v>4</v>
      </c>
      <c r="E224" s="11"/>
    </row>
    <row r="225" spans="1:5" ht="18.75">
      <c r="A225" s="11" t="s">
        <v>467</v>
      </c>
      <c r="B225" s="8">
        <v>11</v>
      </c>
      <c r="C225" s="8">
        <v>11</v>
      </c>
      <c r="D225" s="8">
        <v>11</v>
      </c>
      <c r="E225" s="11" t="s">
        <v>468</v>
      </c>
    </row>
    <row r="226" spans="1:5" ht="18.75">
      <c r="A226" s="11" t="s">
        <v>469</v>
      </c>
      <c r="B226" s="8">
        <v>2</v>
      </c>
      <c r="C226" s="8">
        <v>2</v>
      </c>
      <c r="D226" s="8">
        <v>2</v>
      </c>
      <c r="E226" s="11"/>
    </row>
    <row r="227" spans="1:5" ht="18.75">
      <c r="A227" s="11" t="s">
        <v>470</v>
      </c>
      <c r="B227" s="8">
        <v>20</v>
      </c>
      <c r="C227" s="8">
        <v>10</v>
      </c>
      <c r="D227" s="8">
        <v>10</v>
      </c>
      <c r="E227" s="11"/>
    </row>
    <row r="228" spans="1:5" ht="18.75">
      <c r="A228" s="11" t="s">
        <v>471</v>
      </c>
      <c r="B228" s="8">
        <v>4</v>
      </c>
      <c r="C228" s="8">
        <v>4</v>
      </c>
      <c r="D228" s="8">
        <v>4</v>
      </c>
      <c r="E228" s="11"/>
    </row>
    <row r="229" spans="1:5" s="1" customFormat="1" ht="18.75">
      <c r="A229" s="11" t="s">
        <v>472</v>
      </c>
      <c r="B229" s="8">
        <v>20</v>
      </c>
      <c r="C229" s="8"/>
      <c r="D229" s="8">
        <v>20</v>
      </c>
      <c r="E229" s="11" t="s">
        <v>473</v>
      </c>
    </row>
    <row r="230" spans="1:5" s="1" customFormat="1" ht="18.75">
      <c r="A230" s="11" t="s">
        <v>474</v>
      </c>
      <c r="B230" s="8"/>
      <c r="C230" s="8"/>
      <c r="D230" s="8">
        <v>10</v>
      </c>
      <c r="E230" s="11" t="s">
        <v>475</v>
      </c>
    </row>
    <row r="231" spans="1:5" ht="18.75">
      <c r="A231" s="22" t="s">
        <v>287</v>
      </c>
      <c r="B231" s="21">
        <f>SUM(B232:B233)</f>
        <v>15</v>
      </c>
      <c r="C231" s="21">
        <f>SUM(C232:C233)</f>
        <v>12</v>
      </c>
      <c r="D231" s="21">
        <f>SUM(D232:D233)</f>
        <v>15</v>
      </c>
      <c r="E231" s="11"/>
    </row>
    <row r="232" spans="1:5" s="1" customFormat="1" ht="37.5">
      <c r="A232" s="11" t="s">
        <v>476</v>
      </c>
      <c r="B232" s="8">
        <v>10</v>
      </c>
      <c r="C232" s="8">
        <v>7</v>
      </c>
      <c r="D232" s="8">
        <v>10</v>
      </c>
      <c r="E232" s="11" t="s">
        <v>477</v>
      </c>
    </row>
    <row r="233" spans="1:5" s="1" customFormat="1" ht="18.75">
      <c r="A233" s="11" t="s">
        <v>478</v>
      </c>
      <c r="B233" s="8">
        <v>5</v>
      </c>
      <c r="C233" s="8">
        <v>5</v>
      </c>
      <c r="D233" s="8">
        <v>5</v>
      </c>
      <c r="E233" s="11" t="s">
        <v>479</v>
      </c>
    </row>
    <row r="234" spans="1:5" s="1" customFormat="1" ht="18.75">
      <c r="A234" s="9" t="s">
        <v>480</v>
      </c>
      <c r="B234" s="8">
        <v>2</v>
      </c>
      <c r="C234" s="8">
        <v>2</v>
      </c>
      <c r="D234" s="8">
        <v>2</v>
      </c>
      <c r="E234" s="11"/>
    </row>
    <row r="235" spans="1:5" s="1" customFormat="1" ht="18.75">
      <c r="A235" s="9" t="s">
        <v>481</v>
      </c>
      <c r="B235" s="21">
        <f>SUM(B236:B238)</f>
        <v>20</v>
      </c>
      <c r="C235" s="21">
        <f>SUM(C236:C238)</f>
        <v>10</v>
      </c>
      <c r="D235" s="21">
        <f>SUM(D236:D238)</f>
        <v>85</v>
      </c>
      <c r="E235" s="11"/>
    </row>
    <row r="236" spans="1:5" s="1" customFormat="1" ht="18.75">
      <c r="A236" s="51" t="s">
        <v>482</v>
      </c>
      <c r="B236" s="35">
        <v>20</v>
      </c>
      <c r="C236" s="35">
        <v>10</v>
      </c>
      <c r="D236" s="35">
        <v>25</v>
      </c>
      <c r="E236" s="11" t="s">
        <v>483</v>
      </c>
    </row>
    <row r="237" spans="1:5" s="1" customFormat="1" ht="18.75">
      <c r="A237" s="11" t="s">
        <v>484</v>
      </c>
      <c r="B237" s="35"/>
      <c r="C237" s="35"/>
      <c r="D237" s="35">
        <v>10</v>
      </c>
      <c r="E237" s="10" t="s">
        <v>485</v>
      </c>
    </row>
    <row r="238" spans="1:5" s="1" customFormat="1" ht="18.75">
      <c r="A238" s="11" t="s">
        <v>486</v>
      </c>
      <c r="B238" s="35"/>
      <c r="C238" s="35"/>
      <c r="D238" s="35">
        <v>50</v>
      </c>
      <c r="E238" s="10" t="s">
        <v>485</v>
      </c>
    </row>
    <row r="239" spans="1:5" s="1" customFormat="1" ht="18.75">
      <c r="A239" s="9" t="s">
        <v>487</v>
      </c>
      <c r="B239" s="21">
        <f>SUM(B240:B240)</f>
        <v>0</v>
      </c>
      <c r="C239" s="21">
        <f>SUM(C240:C242)</f>
        <v>0</v>
      </c>
      <c r="D239" s="21">
        <f>SUM(D240:D242)</f>
        <v>145</v>
      </c>
      <c r="E239" s="11"/>
    </row>
    <row r="240" spans="1:5" s="1" customFormat="1" ht="18.75">
      <c r="A240" s="11" t="s">
        <v>488</v>
      </c>
      <c r="B240" s="8"/>
      <c r="C240" s="8"/>
      <c r="D240" s="8">
        <v>20</v>
      </c>
      <c r="E240" s="11" t="s">
        <v>485</v>
      </c>
    </row>
    <row r="241" spans="1:5" s="1" customFormat="1" ht="18.75">
      <c r="A241" s="11" t="s">
        <v>489</v>
      </c>
      <c r="B241" s="8"/>
      <c r="C241" s="8"/>
      <c r="D241" s="8">
        <v>55</v>
      </c>
      <c r="E241" s="11"/>
    </row>
    <row r="242" spans="1:5" s="1" customFormat="1" ht="18.75">
      <c r="A242" s="11" t="s">
        <v>490</v>
      </c>
      <c r="B242" s="8"/>
      <c r="C242" s="8"/>
      <c r="D242" s="8">
        <v>70</v>
      </c>
      <c r="E242" s="11"/>
    </row>
    <row r="243" spans="1:5" s="1" customFormat="1" ht="18.75">
      <c r="A243" s="9" t="s">
        <v>491</v>
      </c>
      <c r="B243" s="21">
        <v>14</v>
      </c>
      <c r="C243" s="21">
        <v>14</v>
      </c>
      <c r="D243" s="21">
        <v>14</v>
      </c>
      <c r="E243" s="11" t="s">
        <v>492</v>
      </c>
    </row>
    <row r="244" spans="1:5" s="1" customFormat="1" ht="18.75">
      <c r="A244" s="9" t="s">
        <v>493</v>
      </c>
      <c r="B244" s="8">
        <v>3</v>
      </c>
      <c r="C244" s="8">
        <v>3</v>
      </c>
      <c r="D244" s="8">
        <v>3</v>
      </c>
      <c r="E244" s="11" t="s">
        <v>494</v>
      </c>
    </row>
    <row r="245" spans="1:5" s="1" customFormat="1" ht="18.75">
      <c r="A245" s="9" t="s">
        <v>495</v>
      </c>
      <c r="B245" s="8">
        <v>2</v>
      </c>
      <c r="C245" s="8">
        <v>2</v>
      </c>
      <c r="D245" s="8">
        <v>2</v>
      </c>
      <c r="E245" s="11" t="s">
        <v>494</v>
      </c>
    </row>
    <row r="246" spans="1:5" s="1" customFormat="1" ht="18.75">
      <c r="A246" s="9" t="s">
        <v>387</v>
      </c>
      <c r="B246" s="8">
        <f>SUM(B247:B248)</f>
        <v>10</v>
      </c>
      <c r="C246" s="8">
        <f>SUM(C247:C248)</f>
        <v>2</v>
      </c>
      <c r="D246" s="8">
        <f>SUM(D247:D248)</f>
        <v>32</v>
      </c>
      <c r="E246" s="10"/>
    </row>
    <row r="247" spans="1:5" s="1" customFormat="1" ht="18.75">
      <c r="A247" s="24" t="s">
        <v>496</v>
      </c>
      <c r="B247" s="8"/>
      <c r="C247" s="8"/>
      <c r="D247" s="8">
        <v>22</v>
      </c>
      <c r="E247" s="10" t="s">
        <v>497</v>
      </c>
    </row>
    <row r="248" spans="1:5" s="1" customFormat="1" ht="18.75">
      <c r="A248" s="11" t="s">
        <v>498</v>
      </c>
      <c r="B248" s="8">
        <v>10</v>
      </c>
      <c r="C248" s="8">
        <v>2</v>
      </c>
      <c r="D248" s="8">
        <v>10</v>
      </c>
      <c r="E248" s="10" t="s">
        <v>499</v>
      </c>
    </row>
    <row r="249" spans="1:5" ht="37.5">
      <c r="A249" s="9" t="s">
        <v>500</v>
      </c>
      <c r="B249" s="8"/>
      <c r="C249" s="8"/>
      <c r="D249" s="8">
        <v>60</v>
      </c>
      <c r="E249" s="11" t="s">
        <v>501</v>
      </c>
    </row>
    <row r="250" spans="1:5" ht="37.5">
      <c r="A250" s="49" t="s">
        <v>502</v>
      </c>
      <c r="B250" s="35">
        <v>20</v>
      </c>
      <c r="C250" s="35">
        <v>20</v>
      </c>
      <c r="D250" s="35">
        <v>20</v>
      </c>
      <c r="E250" s="11" t="s">
        <v>503</v>
      </c>
    </row>
    <row r="251" spans="1:5" ht="18.75">
      <c r="A251" s="13" t="s">
        <v>504</v>
      </c>
      <c r="B251" s="21">
        <v>10</v>
      </c>
      <c r="C251" s="21">
        <v>3</v>
      </c>
      <c r="D251" s="21">
        <v>10</v>
      </c>
      <c r="E251" s="10" t="s">
        <v>505</v>
      </c>
    </row>
    <row r="252" spans="1:5" ht="18.75">
      <c r="A252" s="9" t="s">
        <v>506</v>
      </c>
      <c r="B252" s="21"/>
      <c r="C252" s="21"/>
      <c r="D252" s="21">
        <v>120</v>
      </c>
      <c r="E252" s="11" t="s">
        <v>507</v>
      </c>
    </row>
    <row r="253" spans="1:5" ht="18.75">
      <c r="A253" s="13" t="s">
        <v>508</v>
      </c>
      <c r="B253" s="21">
        <v>165</v>
      </c>
      <c r="C253" s="21">
        <v>123</v>
      </c>
      <c r="D253" s="21">
        <v>172</v>
      </c>
      <c r="E253" s="11" t="s">
        <v>509</v>
      </c>
    </row>
    <row r="254" spans="1:5" ht="18.75">
      <c r="A254" s="22" t="s">
        <v>510</v>
      </c>
      <c r="B254" s="21">
        <v>300</v>
      </c>
      <c r="C254" s="21">
        <v>361</v>
      </c>
      <c r="D254" s="21">
        <v>150</v>
      </c>
      <c r="E254" s="11" t="s">
        <v>511</v>
      </c>
    </row>
    <row r="255" spans="1:5" ht="37.5">
      <c r="A255" s="22" t="s">
        <v>512</v>
      </c>
      <c r="B255" s="21"/>
      <c r="C255" s="21"/>
      <c r="D255" s="21">
        <v>7</v>
      </c>
      <c r="E255" s="11" t="s">
        <v>513</v>
      </c>
    </row>
    <row r="256" spans="1:5" ht="18.75">
      <c r="A256" s="13" t="s">
        <v>514</v>
      </c>
      <c r="B256" s="21"/>
      <c r="C256" s="21"/>
      <c r="D256" s="21">
        <v>40</v>
      </c>
      <c r="E256" s="10" t="s">
        <v>515</v>
      </c>
    </row>
    <row r="257" spans="1:5" ht="18.75">
      <c r="A257" s="22" t="s">
        <v>516</v>
      </c>
      <c r="B257" s="33">
        <f>B5+B6+B62+B113</f>
        <v>72473</v>
      </c>
      <c r="C257" s="33">
        <f>C5+C6+C62+C113+C220</f>
        <v>73314</v>
      </c>
      <c r="D257" s="33">
        <f>D5+D6+D62+D113+D220</f>
        <v>73364</v>
      </c>
      <c r="E257" s="10"/>
    </row>
  </sheetData>
  <sheetProtection/>
  <mergeCells count="2">
    <mergeCell ref="A2:E2"/>
    <mergeCell ref="A3:B3"/>
  </mergeCells>
  <printOptions/>
  <pageMargins left="0.7513888888888889" right="0.3541666666666667" top="0.2361111111111111" bottom="0.2361111111111111" header="0.5" footer="0"/>
  <pageSetup blackAndWhite="1" firstPageNumber="14" useFirstPageNumber="1" horizontalDpi="600" verticalDpi="600" orientation="landscape" paperSize="9" scale="70"/>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F45"/>
  <sheetViews>
    <sheetView workbookViewId="0" topLeftCell="A1">
      <selection activeCell="E8" sqref="E8"/>
    </sheetView>
  </sheetViews>
  <sheetFormatPr defaultColWidth="9.00390625" defaultRowHeight="14.25"/>
  <cols>
    <col min="1" max="1" width="44.875" style="2" customWidth="1"/>
    <col min="2" max="2" width="12.50390625" style="3" customWidth="1"/>
    <col min="3" max="4" width="15.50390625" style="3" customWidth="1"/>
    <col min="5" max="5" width="104.75390625" style="4" customWidth="1"/>
    <col min="6" max="16384" width="9.00390625" style="2" customWidth="1"/>
  </cols>
  <sheetData>
    <row r="1" ht="14.25">
      <c r="A1" s="5" t="s">
        <v>517</v>
      </c>
    </row>
    <row r="2" spans="1:5" ht="20.25">
      <c r="A2" s="6" t="s">
        <v>518</v>
      </c>
      <c r="B2" s="6"/>
      <c r="C2" s="6"/>
      <c r="D2" s="6"/>
      <c r="E2" s="6"/>
    </row>
    <row r="3" spans="1:5" ht="18.75">
      <c r="A3" s="7" t="s">
        <v>75</v>
      </c>
      <c r="B3" s="8" t="s">
        <v>76</v>
      </c>
      <c r="C3" s="8" t="s">
        <v>519</v>
      </c>
      <c r="D3" s="8" t="s">
        <v>78</v>
      </c>
      <c r="E3" s="7" t="s">
        <v>79</v>
      </c>
    </row>
    <row r="4" spans="1:5" ht="56.25">
      <c r="A4" s="9" t="s">
        <v>520</v>
      </c>
      <c r="B4" s="8"/>
      <c r="C4" s="8"/>
      <c r="D4" s="8">
        <v>8674</v>
      </c>
      <c r="E4" s="10" t="s">
        <v>521</v>
      </c>
    </row>
    <row r="5" spans="1:5" s="1" customFormat="1" ht="37.5">
      <c r="A5" s="9" t="s">
        <v>522</v>
      </c>
      <c r="B5" s="8">
        <v>98</v>
      </c>
      <c r="C5" s="8"/>
      <c r="D5" s="8">
        <v>75</v>
      </c>
      <c r="E5" s="11" t="s">
        <v>523</v>
      </c>
    </row>
    <row r="6" spans="1:5" s="1" customFormat="1" ht="18.75">
      <c r="A6" s="12" t="s">
        <v>524</v>
      </c>
      <c r="B6" s="8">
        <v>1000</v>
      </c>
      <c r="C6" s="8">
        <v>666</v>
      </c>
      <c r="D6" s="8">
        <v>1000</v>
      </c>
      <c r="E6" s="10" t="s">
        <v>525</v>
      </c>
    </row>
    <row r="7" spans="1:5" ht="18.75">
      <c r="A7" s="13" t="s">
        <v>526</v>
      </c>
      <c r="B7" s="8">
        <v>3205</v>
      </c>
      <c r="C7" s="8"/>
      <c r="D7" s="8">
        <v>1000</v>
      </c>
      <c r="E7" s="11" t="s">
        <v>527</v>
      </c>
    </row>
    <row r="8" spans="1:5" ht="18.75">
      <c r="A8" s="13" t="s">
        <v>528</v>
      </c>
      <c r="B8" s="8">
        <v>150</v>
      </c>
      <c r="C8" s="8">
        <v>150</v>
      </c>
      <c r="D8" s="8">
        <v>150</v>
      </c>
      <c r="E8" s="11"/>
    </row>
    <row r="9" spans="1:5" ht="18.75">
      <c r="A9" s="9" t="s">
        <v>529</v>
      </c>
      <c r="B9" s="8">
        <v>329</v>
      </c>
      <c r="C9" s="8"/>
      <c r="D9" s="8">
        <v>510</v>
      </c>
      <c r="E9" s="11" t="s">
        <v>530</v>
      </c>
    </row>
    <row r="10" spans="1:5" ht="18.75">
      <c r="A10" s="9" t="s">
        <v>531</v>
      </c>
      <c r="B10" s="8">
        <v>80</v>
      </c>
      <c r="C10" s="8"/>
      <c r="D10" s="8">
        <v>80</v>
      </c>
      <c r="E10" s="11" t="s">
        <v>532</v>
      </c>
    </row>
    <row r="11" spans="1:5" ht="18.75">
      <c r="A11" s="13" t="s">
        <v>533</v>
      </c>
      <c r="B11" s="8">
        <v>400</v>
      </c>
      <c r="C11" s="8"/>
      <c r="D11" s="8">
        <v>1540</v>
      </c>
      <c r="E11" s="10" t="s">
        <v>534</v>
      </c>
    </row>
    <row r="12" spans="1:5" ht="18.75">
      <c r="A12" s="13" t="s">
        <v>535</v>
      </c>
      <c r="B12" s="8"/>
      <c r="C12" s="8"/>
      <c r="D12" s="8">
        <v>146</v>
      </c>
      <c r="E12" s="10" t="s">
        <v>536</v>
      </c>
    </row>
    <row r="13" spans="1:5" ht="18.75">
      <c r="A13" s="13" t="s">
        <v>537</v>
      </c>
      <c r="B13" s="8"/>
      <c r="C13" s="8"/>
      <c r="D13" s="8">
        <v>15</v>
      </c>
      <c r="E13" s="10" t="s">
        <v>538</v>
      </c>
    </row>
    <row r="14" spans="1:5" ht="37.5">
      <c r="A14" s="13" t="s">
        <v>539</v>
      </c>
      <c r="B14" s="8"/>
      <c r="C14" s="8"/>
      <c r="D14" s="8">
        <v>240</v>
      </c>
      <c r="E14" s="10" t="s">
        <v>540</v>
      </c>
    </row>
    <row r="15" spans="1:5" ht="18.75">
      <c r="A15" s="13" t="s">
        <v>541</v>
      </c>
      <c r="B15" s="8"/>
      <c r="C15" s="8"/>
      <c r="D15" s="8">
        <v>650</v>
      </c>
      <c r="E15" s="10" t="s">
        <v>542</v>
      </c>
    </row>
    <row r="16" spans="1:5" ht="18.75">
      <c r="A16" s="13" t="s">
        <v>543</v>
      </c>
      <c r="B16" s="8"/>
      <c r="C16" s="8"/>
      <c r="D16" s="8">
        <v>30</v>
      </c>
      <c r="E16" s="10" t="s">
        <v>544</v>
      </c>
    </row>
    <row r="17" spans="1:5" ht="18.75">
      <c r="A17" s="13" t="s">
        <v>545</v>
      </c>
      <c r="B17" s="8">
        <v>85</v>
      </c>
      <c r="C17" s="8"/>
      <c r="D17" s="8">
        <v>85</v>
      </c>
      <c r="E17" s="11" t="s">
        <v>546</v>
      </c>
    </row>
    <row r="18" spans="1:6" ht="18.75">
      <c r="A18" s="14" t="s">
        <v>547</v>
      </c>
      <c r="B18" s="15"/>
      <c r="C18" s="15"/>
      <c r="D18" s="15">
        <v>10</v>
      </c>
      <c r="E18" s="16" t="s">
        <v>548</v>
      </c>
      <c r="F18" s="17"/>
    </row>
    <row r="19" spans="1:6" s="1" customFormat="1" ht="18.75">
      <c r="A19" s="14" t="s">
        <v>549</v>
      </c>
      <c r="B19" s="15"/>
      <c r="C19" s="15"/>
      <c r="D19" s="15">
        <v>40</v>
      </c>
      <c r="E19" s="14" t="s">
        <v>550</v>
      </c>
      <c r="F19" s="17"/>
    </row>
    <row r="20" spans="1:5" ht="18.75">
      <c r="A20" s="13" t="s">
        <v>551</v>
      </c>
      <c r="B20" s="8">
        <v>132</v>
      </c>
      <c r="C20" s="8">
        <v>132</v>
      </c>
      <c r="D20" s="8">
        <v>264</v>
      </c>
      <c r="E20" s="11" t="s">
        <v>552</v>
      </c>
    </row>
    <row r="21" spans="1:5" ht="18.75">
      <c r="A21" s="18" t="s">
        <v>553</v>
      </c>
      <c r="B21" s="19"/>
      <c r="C21" s="19"/>
      <c r="D21" s="19">
        <v>15</v>
      </c>
      <c r="E21" s="20" t="s">
        <v>554</v>
      </c>
    </row>
    <row r="22" spans="1:5" ht="37.5">
      <c r="A22" s="9" t="s">
        <v>555</v>
      </c>
      <c r="B22" s="8">
        <v>200</v>
      </c>
      <c r="C22" s="8">
        <v>125</v>
      </c>
      <c r="D22" s="8">
        <v>80</v>
      </c>
      <c r="E22" s="10" t="s">
        <v>556</v>
      </c>
    </row>
    <row r="23" spans="1:5" ht="18.75">
      <c r="A23" s="9" t="s">
        <v>557</v>
      </c>
      <c r="B23" s="21"/>
      <c r="C23" s="21"/>
      <c r="D23" s="8">
        <v>150</v>
      </c>
      <c r="E23" s="10"/>
    </row>
    <row r="24" spans="1:5" ht="18.75">
      <c r="A24" s="14" t="s">
        <v>558</v>
      </c>
      <c r="B24" s="15"/>
      <c r="C24" s="15"/>
      <c r="D24" s="19">
        <v>20</v>
      </c>
      <c r="E24" s="20" t="s">
        <v>559</v>
      </c>
    </row>
    <row r="25" spans="1:5" ht="18.75">
      <c r="A25" s="9" t="s">
        <v>560</v>
      </c>
      <c r="B25" s="8">
        <v>1470</v>
      </c>
      <c r="C25" s="8">
        <v>1170</v>
      </c>
      <c r="D25" s="8">
        <v>1170</v>
      </c>
      <c r="E25" s="10" t="s">
        <v>561</v>
      </c>
    </row>
    <row r="26" spans="1:5" ht="18.75">
      <c r="A26" s="9" t="s">
        <v>562</v>
      </c>
      <c r="B26" s="8">
        <v>500</v>
      </c>
      <c r="C26" s="8">
        <v>500</v>
      </c>
      <c r="D26" s="8">
        <v>500</v>
      </c>
      <c r="E26" s="10"/>
    </row>
    <row r="27" spans="1:5" ht="18.75">
      <c r="A27" s="13" t="s">
        <v>563</v>
      </c>
      <c r="B27" s="8">
        <v>2000</v>
      </c>
      <c r="C27" s="8">
        <v>192</v>
      </c>
      <c r="D27" s="8">
        <v>400</v>
      </c>
      <c r="E27" s="11" t="s">
        <v>564</v>
      </c>
    </row>
    <row r="28" spans="1:5" ht="18.75">
      <c r="A28" s="13" t="s">
        <v>565</v>
      </c>
      <c r="B28" s="8">
        <v>300</v>
      </c>
      <c r="C28" s="8"/>
      <c r="D28" s="8">
        <v>300</v>
      </c>
      <c r="E28" s="11"/>
    </row>
    <row r="29" spans="1:5" ht="18.75">
      <c r="A29" s="22" t="s">
        <v>566</v>
      </c>
      <c r="B29" s="8">
        <v>1281</v>
      </c>
      <c r="C29" s="8"/>
      <c r="D29" s="8">
        <v>1281</v>
      </c>
      <c r="E29" s="11" t="s">
        <v>378</v>
      </c>
    </row>
    <row r="30" spans="1:5" ht="56.25">
      <c r="A30" s="22" t="s">
        <v>567</v>
      </c>
      <c r="B30" s="8">
        <v>198</v>
      </c>
      <c r="C30" s="8">
        <v>11</v>
      </c>
      <c r="D30" s="8">
        <v>198</v>
      </c>
      <c r="E30" s="11" t="s">
        <v>568</v>
      </c>
    </row>
    <row r="31" spans="1:5" ht="18.75">
      <c r="A31" s="9" t="s">
        <v>569</v>
      </c>
      <c r="B31" s="8">
        <v>609</v>
      </c>
      <c r="C31" s="8">
        <v>554</v>
      </c>
      <c r="D31" s="8">
        <v>1153</v>
      </c>
      <c r="E31" s="11" t="s">
        <v>570</v>
      </c>
    </row>
    <row r="32" spans="1:5" ht="18.75">
      <c r="A32" s="22" t="s">
        <v>571</v>
      </c>
      <c r="B32" s="8">
        <v>246</v>
      </c>
      <c r="C32" s="8"/>
      <c r="D32" s="8">
        <v>426</v>
      </c>
      <c r="E32" s="11" t="s">
        <v>572</v>
      </c>
    </row>
    <row r="33" spans="1:5" ht="18.75">
      <c r="A33" s="9" t="s">
        <v>573</v>
      </c>
      <c r="B33" s="8"/>
      <c r="C33" s="8"/>
      <c r="D33" s="8">
        <v>500</v>
      </c>
      <c r="E33" s="10"/>
    </row>
    <row r="34" spans="1:5" ht="18.75">
      <c r="A34" s="9" t="s">
        <v>574</v>
      </c>
      <c r="B34" s="8">
        <v>4400</v>
      </c>
      <c r="C34" s="8">
        <v>8600</v>
      </c>
      <c r="D34" s="8">
        <v>4400</v>
      </c>
      <c r="E34" s="10" t="s">
        <v>575</v>
      </c>
    </row>
    <row r="35" spans="1:5" ht="18.75">
      <c r="A35" s="13" t="s">
        <v>576</v>
      </c>
      <c r="B35" s="8">
        <v>55</v>
      </c>
      <c r="C35" s="8"/>
      <c r="D35" s="23">
        <v>70</v>
      </c>
      <c r="E35" s="24" t="s">
        <v>577</v>
      </c>
    </row>
    <row r="36" spans="1:5" ht="37.5">
      <c r="A36" s="9" t="s">
        <v>578</v>
      </c>
      <c r="B36" s="21">
        <v>92</v>
      </c>
      <c r="C36" s="21">
        <v>92</v>
      </c>
      <c r="D36" s="21">
        <v>92</v>
      </c>
      <c r="E36" s="10" t="s">
        <v>579</v>
      </c>
    </row>
    <row r="37" spans="1:5" ht="18.75">
      <c r="A37" s="13" t="s">
        <v>580</v>
      </c>
      <c r="B37" s="8">
        <v>800</v>
      </c>
      <c r="C37" s="8">
        <v>781</v>
      </c>
      <c r="D37" s="25">
        <v>800</v>
      </c>
      <c r="E37" s="10" t="s">
        <v>581</v>
      </c>
    </row>
    <row r="38" spans="1:5" ht="18.75">
      <c r="A38" s="9" t="s">
        <v>582</v>
      </c>
      <c r="B38" s="8"/>
      <c r="C38" s="8"/>
      <c r="D38" s="8">
        <v>57</v>
      </c>
      <c r="E38" s="11"/>
    </row>
    <row r="39" spans="1:5" s="1" customFormat="1" ht="18.75">
      <c r="A39" s="13" t="s">
        <v>583</v>
      </c>
      <c r="B39" s="8">
        <v>60</v>
      </c>
      <c r="C39" s="8"/>
      <c r="D39" s="8">
        <v>120</v>
      </c>
      <c r="E39" s="11" t="s">
        <v>584</v>
      </c>
    </row>
    <row r="40" spans="1:5" s="1" customFormat="1" ht="18.75">
      <c r="A40" s="9" t="s">
        <v>585</v>
      </c>
      <c r="B40" s="8">
        <v>354</v>
      </c>
      <c r="C40" s="8">
        <v>255</v>
      </c>
      <c r="D40" s="8">
        <v>354</v>
      </c>
      <c r="E40" s="10" t="s">
        <v>586</v>
      </c>
    </row>
    <row r="41" spans="1:5" ht="18.75">
      <c r="A41" s="9" t="s">
        <v>587</v>
      </c>
      <c r="B41" s="8"/>
      <c r="C41" s="8"/>
      <c r="D41" s="8">
        <v>101</v>
      </c>
      <c r="E41" s="10" t="s">
        <v>588</v>
      </c>
    </row>
    <row r="42" spans="1:5" ht="18.75">
      <c r="A42" s="9" t="s">
        <v>589</v>
      </c>
      <c r="B42" s="8">
        <v>10</v>
      </c>
      <c r="C42" s="8">
        <v>3</v>
      </c>
      <c r="D42" s="8">
        <v>60</v>
      </c>
      <c r="E42" s="11" t="s">
        <v>590</v>
      </c>
    </row>
    <row r="43" spans="1:5" ht="18.75">
      <c r="A43" s="9" t="s">
        <v>591</v>
      </c>
      <c r="B43" s="8"/>
      <c r="C43" s="8"/>
      <c r="D43" s="8">
        <v>246</v>
      </c>
      <c r="E43" s="11"/>
    </row>
    <row r="44" spans="1:5" ht="24" customHeight="1">
      <c r="A44" s="26" t="s">
        <v>592</v>
      </c>
      <c r="B44" s="21">
        <f>SUM(B4:B43)</f>
        <v>18054</v>
      </c>
      <c r="C44" s="21">
        <f>SUM(C4:C43)</f>
        <v>13231</v>
      </c>
      <c r="D44" s="21">
        <f>SUM(D4:D43)</f>
        <v>27002</v>
      </c>
      <c r="E44" s="11"/>
    </row>
    <row r="45" spans="1:5" ht="18.75">
      <c r="A45" s="27"/>
      <c r="B45" s="28"/>
      <c r="C45" s="28"/>
      <c r="D45" s="28"/>
      <c r="E45" s="17"/>
    </row>
  </sheetData>
  <sheetProtection/>
  <mergeCells count="1">
    <mergeCell ref="A2:E2"/>
  </mergeCells>
  <printOptions/>
  <pageMargins left="0.3145833333333333" right="0.15694444444444444" top="0.4326388888888889" bottom="0.4722222222222222" header="0.3541666666666667" footer="0.2361111111111111"/>
  <pageSetup blackAndWhite="1" firstPageNumber="25" useFirstPageNumber="1" horizontalDpi="600" verticalDpi="600" orientation="landscape" paperSize="9" scale="6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2019-03-13T08:19:01Z</cp:lastPrinted>
  <dcterms:created xsi:type="dcterms:W3CDTF">2015-03-09T01:19:21Z</dcterms:created>
  <dcterms:modified xsi:type="dcterms:W3CDTF">2019-05-06T03:48:01Z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KSORubyTemplate">
    <vt:lpwstr>14</vt:lpwstr>
  </property>
</Properties>
</file>